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!PROJEKTY\PROJEKTY 2023\2023-14 FN Brno - buňkoviště\04_VYBER_DODAVATELE\FAZE_2\D_1_4_6_ELEKTRONICKÉ KOMUNIKACE\"/>
    </mc:Choice>
  </mc:AlternateContent>
  <xr:revisionPtr revIDLastSave="0" documentId="13_ncr:1_{38C4DBF2-E2C5-430E-A151-491A42A1E7E2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Rekapitulace" sheetId="1" r:id="rId1"/>
    <sheet name="Položkově" sheetId="2" r:id="rId2"/>
  </sheets>
  <definedNames>
    <definedName name="_dph1">Rekapitulace!#REF!</definedName>
    <definedName name="_dph2">Rekapitulace!#REF!</definedName>
    <definedName name="_dph3">Rekapitulace!#REF!</definedName>
    <definedName name="_pol1">Položkově!#REF!</definedName>
    <definedName name="_pol2">Položkově!#REF!</definedName>
    <definedName name="_pol3">Položkově!#REF!</definedName>
    <definedName name="footer">Rekapitulace!#REF!</definedName>
    <definedName name="footer2">Položkově!#REF!</definedName>
    <definedName name="head1">Rekapitulace!#REF!</definedName>
    <definedName name="Header">Rekapitulace!#REF!</definedName>
    <definedName name="Header2">Položkově!#REF!</definedName>
    <definedName name="Hlava1">Rekapitulace!#REF!</definedName>
    <definedName name="Hlava2">Rekapitulace!#REF!</definedName>
    <definedName name="Hlava3">Rekapitulace!#REF!</definedName>
    <definedName name="Hlava4">Rekapitulace!#REF!</definedName>
    <definedName name="polbezcen1">Položkově!#REF!</definedName>
    <definedName name="polcen2">Položkově!#REF!</definedName>
    <definedName name="polcen3">Položkově!#REF!</definedName>
    <definedName name="Poznamka">Rekapitulace!#REF!</definedName>
    <definedName name="ZakHead">Rekapitulace!#REF!</definedName>
  </definedNames>
  <calcPr calcId="181029"/>
</workbook>
</file>

<file path=xl/calcChain.xml><?xml version="1.0" encoding="utf-8"?>
<calcChain xmlns="http://schemas.openxmlformats.org/spreadsheetml/2006/main">
  <c r="G193" i="2" l="1"/>
  <c r="G199" i="2"/>
  <c r="G198" i="2"/>
  <c r="G184" i="2"/>
  <c r="G185" i="2"/>
  <c r="G186" i="2"/>
  <c r="G187" i="2"/>
  <c r="G188" i="2"/>
  <c r="G189" i="2"/>
  <c r="G190" i="2"/>
  <c r="G191" i="2"/>
  <c r="G183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58" i="2"/>
  <c r="G150" i="2"/>
  <c r="G151" i="2"/>
  <c r="G152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08" i="2"/>
  <c r="G95" i="2"/>
  <c r="G96" i="2"/>
  <c r="G97" i="2"/>
  <c r="G98" i="2"/>
  <c r="G99" i="2"/>
  <c r="G100" i="2"/>
  <c r="G101" i="2"/>
  <c r="G102" i="2"/>
  <c r="G94" i="2"/>
  <c r="G90" i="2"/>
  <c r="G91" i="2"/>
  <c r="G92" i="2"/>
  <c r="G93" i="2"/>
  <c r="G89" i="2"/>
  <c r="G72" i="2"/>
  <c r="G73" i="2"/>
  <c r="G74" i="2"/>
  <c r="G75" i="2"/>
  <c r="G76" i="2"/>
  <c r="G77" i="2"/>
  <c r="G78" i="2"/>
  <c r="G79" i="2"/>
  <c r="G80" i="2"/>
  <c r="G81" i="2"/>
  <c r="G82" i="2"/>
  <c r="G83" i="2"/>
  <c r="G71" i="2"/>
  <c r="G64" i="2"/>
  <c r="G65" i="2"/>
  <c r="G63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4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29" i="2"/>
  <c r="G24" i="2"/>
  <c r="G25" i="2"/>
  <c r="G26" i="2"/>
  <c r="G27" i="2"/>
  <c r="G28" i="2"/>
  <c r="G23" i="2"/>
  <c r="G9" i="2"/>
  <c r="G10" i="2"/>
  <c r="G11" i="2"/>
  <c r="G12" i="2"/>
  <c r="G13" i="2"/>
  <c r="G14" i="2"/>
  <c r="G15" i="2"/>
  <c r="G16" i="2"/>
  <c r="G17" i="2"/>
  <c r="G8" i="2"/>
  <c r="G66" i="2" l="1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99" i="2" l="1"/>
  <c r="A191" i="2"/>
  <c r="A190" i="2"/>
  <c r="A189" i="2"/>
  <c r="A188" i="2"/>
  <c r="A187" i="2"/>
  <c r="A186" i="2"/>
  <c r="A185" i="2"/>
  <c r="A184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17" i="2"/>
  <c r="A16" i="2"/>
  <c r="A15" i="2"/>
  <c r="A14" i="2"/>
  <c r="A13" i="2"/>
  <c r="A12" i="2"/>
  <c r="A11" i="2"/>
  <c r="A10" i="2"/>
  <c r="A9" i="2"/>
  <c r="A198" i="2"/>
  <c r="A78" i="2" l="1"/>
  <c r="A77" i="2"/>
  <c r="A76" i="2"/>
  <c r="A75" i="2"/>
  <c r="A74" i="2"/>
  <c r="A73" i="2"/>
  <c r="A72" i="2"/>
  <c r="A97" i="2"/>
  <c r="A96" i="2"/>
  <c r="A95" i="2"/>
  <c r="A94" i="2"/>
  <c r="A93" i="2"/>
  <c r="A92" i="2"/>
  <c r="A91" i="2"/>
  <c r="A90" i="2"/>
  <c r="A158" i="2"/>
  <c r="A108" i="2"/>
  <c r="A89" i="2"/>
  <c r="A71" i="2"/>
  <c r="A23" i="2"/>
  <c r="G153" i="2" l="1"/>
  <c r="G154" i="2" s="1"/>
  <c r="G178" i="2"/>
  <c r="G179" i="2" s="1"/>
  <c r="A183" i="2" l="1"/>
  <c r="A8" i="2"/>
  <c r="G103" i="2" l="1"/>
  <c r="G201" i="2"/>
  <c r="G84" i="2" l="1"/>
  <c r="D8" i="1"/>
  <c r="G44" i="2"/>
  <c r="G18" i="2"/>
  <c r="G194" i="2" l="1"/>
  <c r="G202" i="2" l="1"/>
  <c r="G19" i="2"/>
  <c r="D9" i="1" l="1"/>
  <c r="G104" i="2"/>
  <c r="G85" i="2" l="1"/>
  <c r="G67" i="2"/>
  <c r="G45" i="2"/>
  <c r="D15" i="1" l="1"/>
  <c r="D10" i="1"/>
  <c r="D11" i="1" l="1"/>
  <c r="D16" i="1" s="1"/>
  <c r="D14" i="1" l="1"/>
</calcChain>
</file>

<file path=xl/sharedStrings.xml><?xml version="1.0" encoding="utf-8"?>
<sst xmlns="http://schemas.openxmlformats.org/spreadsheetml/2006/main" count="464" uniqueCount="227">
  <si>
    <t>Celkem</t>
  </si>
  <si>
    <t>Celkem bez DPH</t>
  </si>
  <si>
    <t>Daň z přidané hodnoty (DPH)</t>
  </si>
  <si>
    <t>DPH Celkem</t>
  </si>
  <si>
    <t>Celkem s DPH</t>
  </si>
  <si>
    <t>No.</t>
  </si>
  <si>
    <t>Číslo položky</t>
  </si>
  <si>
    <t>Popis položky</t>
  </si>
  <si>
    <t>Počet</t>
  </si>
  <si>
    <t>Jedn. cena</t>
  </si>
  <si>
    <t>Rekapitulace rozpočtu</t>
  </si>
  <si>
    <t>HLAVA III.</t>
  </si>
  <si>
    <t>Základní rozpočtové náklady</t>
  </si>
  <si>
    <t>Dodávky celkem</t>
  </si>
  <si>
    <t>Montážní práce a služby celkem</t>
  </si>
  <si>
    <t>Sazba 21 proc.</t>
  </si>
  <si>
    <t>21% z</t>
  </si>
  <si>
    <t>Příprava kabelových tras, montáž + dodávka</t>
  </si>
  <si>
    <t>220 111761</t>
  </si>
  <si>
    <t>Svorka uzemňovací (mont. vč. materiálu)</t>
  </si>
  <si>
    <t>ks</t>
  </si>
  <si>
    <t>220 111765</t>
  </si>
  <si>
    <t>Změření zemního odporu</t>
  </si>
  <si>
    <t>m</t>
  </si>
  <si>
    <t>220 260021</t>
  </si>
  <si>
    <t>220 260024</t>
  </si>
  <si>
    <t>220 260555</t>
  </si>
  <si>
    <t>220 261643</t>
  </si>
  <si>
    <t>Osazení hmoždinky 10 mm beton (mont. vč. materiálu)</t>
  </si>
  <si>
    <t>220 261644</t>
  </si>
  <si>
    <t>Osazení hmoždinky 12 mm beton (mont. vč. materiálu)</t>
  </si>
  <si>
    <t>hod</t>
  </si>
  <si>
    <t>kpl</t>
  </si>
  <si>
    <t>Pomocné montážní práce</t>
  </si>
  <si>
    <t>Nezměřitelné pracovní výkony</t>
  </si>
  <si>
    <t>220 280222</t>
  </si>
  <si>
    <t>220 300002</t>
  </si>
  <si>
    <t>220 110643</t>
  </si>
  <si>
    <t>220 111431</t>
  </si>
  <si>
    <t>Stejnosměrná měření na míst.kabelu</t>
  </si>
  <si>
    <t>pa</t>
  </si>
  <si>
    <t>Závěrečné práce ve skříni RACK</t>
  </si>
  <si>
    <t>Rozvod univ.kabelové sítě - montáž</t>
  </si>
  <si>
    <t>Sestavení a montáž zásuvky do 2 modulů RJ 45</t>
  </si>
  <si>
    <t>Kompletace a vyhotovení měřícího protokolu</t>
  </si>
  <si>
    <t>PC0066660</t>
  </si>
  <si>
    <t>Montáž stojanové 19" skříně (RACKu) nad 40U</t>
  </si>
  <si>
    <t>Montáž 19" police pro nestandardní komponenty</t>
  </si>
  <si>
    <t>PC0066600</t>
  </si>
  <si>
    <t>Montáž kompletního panelu přívodu NN</t>
  </si>
  <si>
    <t>PC0066610</t>
  </si>
  <si>
    <t>Montáž ventilační jednotky do RACKu</t>
  </si>
  <si>
    <t>KEV.000.8730</t>
  </si>
  <si>
    <t>CY 4 H</t>
  </si>
  <si>
    <t>220 111876</t>
  </si>
  <si>
    <t>Uzem.rozvaděče (mont. vč. materiálu)</t>
  </si>
  <si>
    <t>220 270324</t>
  </si>
  <si>
    <t>Vodič v trubkovodu CY 4</t>
  </si>
  <si>
    <t>Rozvod univ.kabelové sítě - dodávka</t>
  </si>
  <si>
    <t>220 321703/S1</t>
  </si>
  <si>
    <t>Montáž kompletní ústředny EZS</t>
  </si>
  <si>
    <t>220 410533</t>
  </si>
  <si>
    <t>220 330731</t>
  </si>
  <si>
    <t>220 321711/S1</t>
  </si>
  <si>
    <t>Montáž koncentrátoru nebo jiného adresného modulu na sběrnici</t>
  </si>
  <si>
    <t>220 410166</t>
  </si>
  <si>
    <t>Montáž zálohovaného napaječe</t>
  </si>
  <si>
    <t>Montáž akumulátoru do externího napaječe</t>
  </si>
  <si>
    <t>Měření akumulátoru pro externí napaječ</t>
  </si>
  <si>
    <t>220 321751</t>
  </si>
  <si>
    <t>Koordinace montáže záp.magnetu při výrobě oken či dveří</t>
  </si>
  <si>
    <t>Pancéřovaná plastová hadice vč. koncovek pro kab. k mag.kontaktům (montáž+dod.)</t>
  </si>
  <si>
    <t>220 330206</t>
  </si>
  <si>
    <t>Kontrola funkce čidla</t>
  </si>
  <si>
    <t>220 330741</t>
  </si>
  <si>
    <t>Uvedení čidla do trvalého provozu</t>
  </si>
  <si>
    <t>220 330791</t>
  </si>
  <si>
    <t>Programování zobrazovaného textu pro čidlo</t>
  </si>
  <si>
    <t>220 330121</t>
  </si>
  <si>
    <t>Popis čidla štítkem</t>
  </si>
  <si>
    <t>220 330166</t>
  </si>
  <si>
    <t>220 330191</t>
  </si>
  <si>
    <t>Měření kontin.,izol.,odporu 1 úseku smyčky</t>
  </si>
  <si>
    <t>Montáž povrchové propojovací krabice do 24 svorek - plastové (montáž + dodávka)</t>
  </si>
  <si>
    <t>Montáž tamper kontaktu</t>
  </si>
  <si>
    <t>220 280221</t>
  </si>
  <si>
    <t>Kabel datový pro sběrnici systému v trubce, žlabu, na roštu</t>
  </si>
  <si>
    <t>220 281303</t>
  </si>
  <si>
    <t>Kabel 1až 2,5 mm v trubkách, žlabech, na roštu do 4 žil</t>
  </si>
  <si>
    <t>220 300601</t>
  </si>
  <si>
    <t>Ukončení kabelů návěstních do 5x1 až 2.5</t>
  </si>
  <si>
    <t>220 300001</t>
  </si>
  <si>
    <t>Forma kabelová do délky 0,5 m na kabelu do 5x2</t>
  </si>
  <si>
    <t>Forma kabelová do délky 0,5 m na kabelu datovém</t>
  </si>
  <si>
    <t>Zaškolení obsluhy</t>
  </si>
  <si>
    <t>Výchozí revize</t>
  </si>
  <si>
    <t>220 320271</t>
  </si>
  <si>
    <t>Přezkoušení sestavy dveřního telefonu</t>
  </si>
  <si>
    <t>220 490073</t>
  </si>
  <si>
    <t>Rozvod hlasových služeb - montáž</t>
  </si>
  <si>
    <t>Rozvod hlasových služeb - dodávka</t>
  </si>
  <si>
    <t>Pokud v této kapitole není u položky uvedeno jinak, jedná se o souhrnnou položku kompletní dodávky (včetně základního dílu i montážního příslušenství a to dodávka včetně montáže</t>
  </si>
  <si>
    <t>Zálohovaná plastová siréna venkovní 110dB/1m s majákem a akumulátorem</t>
  </si>
  <si>
    <t>Nezálohovaná plastová vnitřní siréna 110dB/1m</t>
  </si>
  <si>
    <t>Drobný elektroinstalační materiál (montáž vč. mat.)</t>
  </si>
  <si>
    <t>Rozvod uzavř.televizního okruhu - montáž</t>
  </si>
  <si>
    <t>220 731004</t>
  </si>
  <si>
    <t>Montáž konzole na zeď do 3 m/15 kg</t>
  </si>
  <si>
    <t>220 731022</t>
  </si>
  <si>
    <t>Montáž kamery v krytu</t>
  </si>
  <si>
    <t>220 731061</t>
  </si>
  <si>
    <t>Zprovoznění kamery v krytu</t>
  </si>
  <si>
    <t>220 731041</t>
  </si>
  <si>
    <t>Nastavení kamery v krytu</t>
  </si>
  <si>
    <t>220 731146</t>
  </si>
  <si>
    <t>Montáž  objektivu ke kameře</t>
  </si>
  <si>
    <t>Rozvod uzavř.televizního okruhu - dodávka</t>
  </si>
  <si>
    <t>Množství</t>
  </si>
  <si>
    <t>220 111501</t>
  </si>
  <si>
    <t>220 330723</t>
  </si>
  <si>
    <t>220 330722</t>
  </si>
  <si>
    <t>220 321736</t>
  </si>
  <si>
    <t>Montáž rozhraní přenosu na PCO</t>
  </si>
  <si>
    <t>Zkušební provoz s dohledem</t>
  </si>
  <si>
    <t>den</t>
  </si>
  <si>
    <t>220 260542</t>
  </si>
  <si>
    <t>Trubka  plastová pevná na povrchu 23 mm (mont. vč. materiálu)</t>
  </si>
  <si>
    <t>220 260544</t>
  </si>
  <si>
    <t>Trubka  plastová pevná na povrchu 36 mm (mont. vč. materiálu)</t>
  </si>
  <si>
    <t>ventilační jednotka pro stojanové rozvaděče 138W, 6 ventilátorů</t>
  </si>
  <si>
    <t>magnetická LED osvětlovací jednotka 1/2U s možností instalace na 19“ vertikály, externí napájecí zdroj 230 V, 315 lm</t>
  </si>
  <si>
    <t>19" rozvodný panel 1U; 8 x zásuvka, max. 16 A; ;varistorová bleskojistka</t>
  </si>
  <si>
    <t>IP vnitřní 7" dotykový panel pro povrchovou instalaci (černé provedení)</t>
  </si>
  <si>
    <t>Montáž kompletní sestavy dveřního telefonu + narogramování</t>
  </si>
  <si>
    <t>Montáž dveřního odpovídače</t>
  </si>
  <si>
    <t>Číslování rozvodné skříně, krabice</t>
  </si>
  <si>
    <t>Modul dveř.tel.:, černá - hlavní jednotka s kamerou, audiomodul + 1x tlačítko</t>
  </si>
  <si>
    <t>Modul dveř.tel.: - modul 2 vstupy a 2 relé výstupy (napájení přes PoE VoIP)</t>
  </si>
  <si>
    <t>Modul dveř.tel.: - modul 5 tlačítek</t>
  </si>
  <si>
    <t xml:space="preserve">Modul dveř.tel.:, černá - rám 3 modulů pro zápustnou
instalaci
</t>
  </si>
  <si>
    <t>Modul dveř.tel.: - zápustná krabice pro
3 moduly</t>
  </si>
  <si>
    <t xml:space="preserve"> Modul dveř.tel.: - modul záslepky, 1 záslepka dodávána s hlavní jednotkou</t>
  </si>
  <si>
    <t>Trubka PVC dvouvrstvá pr. 110, do terénu</t>
  </si>
  <si>
    <t>Jednotka</t>
  </si>
  <si>
    <t>Sada nivelačních nožiček pro stojanové rozvaděče</t>
  </si>
  <si>
    <t>kartáčová záslepka (pro průchod kabeláže)</t>
  </si>
  <si>
    <t>Police s perforací 1U do 19" rozvaděčů, hloubka 650mm</t>
  </si>
  <si>
    <t>Kryt zásuvky komunikační s popisovým polem</t>
  </si>
  <si>
    <t xml:space="preserve">Rámeček pro elektroinstalační přístroje, jednonásobný </t>
  </si>
  <si>
    <t>Maska nosná s 2 otvory</t>
  </si>
  <si>
    <t>Modulární neosazený patch panel 24 portů STP černý 1U</t>
  </si>
  <si>
    <t>19" rozvaděč 800x800mm, 42U, rozebiratelný</t>
  </si>
  <si>
    <t xml:space="preserve">Stojan na stůl v černém provedení </t>
  </si>
  <si>
    <t>Pasivní prvky univerzální kabelové sítě viz. odst.: "Rozvod univ.kabelové sítě - montáž"</t>
  </si>
  <si>
    <t>Pasivní prvky univerzální kabelové sítě viz. odst.: "Rozvod univ.kabelové sítě - dodávka"</t>
  </si>
  <si>
    <t>Rozvod e.zabezpečovací signalizace - montáž</t>
  </si>
  <si>
    <t>Montáž jednoduchého modulu do ústředny EZS</t>
  </si>
  <si>
    <t>Montáž systémového modulu vně ústředny EZS</t>
  </si>
  <si>
    <t>Montáž akumulátoru do ústředny EZS</t>
  </si>
  <si>
    <t>Měření akumulátoru pro ústřednu EZS</t>
  </si>
  <si>
    <t>Uvedení ústředny EZS vč.ost.stav.prvků do provozu (funkční odzkoušení)</t>
  </si>
  <si>
    <t>220 330342</t>
  </si>
  <si>
    <t>Naprogramování systému EZS do 200 hlásičů</t>
  </si>
  <si>
    <t>Montáž ovládací klávesnice s LCD displejem</t>
  </si>
  <si>
    <t>Montáž infrapasivního čidla - nástěnný</t>
  </si>
  <si>
    <t>Montáž držáku infrapasivního nebo duálního čidla</t>
  </si>
  <si>
    <t>220 320722</t>
  </si>
  <si>
    <t>Montáž vnitřní nezálohované sirény</t>
  </si>
  <si>
    <t>Montáž venkovní zálohované sirény vč. akku</t>
  </si>
  <si>
    <t>220 111502</t>
  </si>
  <si>
    <t>Číslování svorek v rozvaděči</t>
  </si>
  <si>
    <t>Rozvod e.zabezpečovací signalizace - dodávka</t>
  </si>
  <si>
    <t>Ústředna až 520 zón a 32 grup v krytu bez klávesnice s komunikátorem a zdrojem</t>
  </si>
  <si>
    <t>Akumulátor 12V / 18Ah</t>
  </si>
  <si>
    <t>Systémový Ethernet (TCP/IP) komunikátor bez krytu</t>
  </si>
  <si>
    <t>Koncentrátor v plastovém krytu pro 8 zón a 4 PGM výstupy</t>
  </si>
  <si>
    <t>Reléový modul se 4-mi relé</t>
  </si>
  <si>
    <t>Plastová nízká propojovací krabice, 24+1 šroubovací svorka</t>
  </si>
  <si>
    <t>MG kontakt čtyřdrátový s úhelníkem, armovanou hadicí a pracovní mezerou 50mm</t>
  </si>
  <si>
    <t>Spínaný zdroj v kovovém krytu 13,8 Vss / 3A s výstupy a odpojovačem</t>
  </si>
  <si>
    <t>Mechanický mikrospínač jako tamper kontakt</t>
  </si>
  <si>
    <t xml:space="preserve">Klávesnice s dotykovým displejem, zápustná montáž, pokročilé uživatelské menu </t>
  </si>
  <si>
    <t>Plastová krabice na povrchovou montáž klávesnic CP045/CP046</t>
  </si>
  <si>
    <t>Vnitřní digitální infradetektor pohybu</t>
  </si>
  <si>
    <t>Konzole pro montáž detektoru</t>
  </si>
  <si>
    <t xml:space="preserve"> </t>
  </si>
  <si>
    <t>Kabel do 5x2x0,5 (nebo podob.)  v trubkách, žlabech, lištách</t>
  </si>
  <si>
    <t>koef.1,4</t>
  </si>
  <si>
    <t>FN BRNO BOHUNICE
ÚSEK ZDRAVOTNICKÉHO MATERIÁLU
D.1.4.6 ELEKTRONICKÉ KOMUNIKACE
Dokumentace pro výběr dodavatele</t>
  </si>
  <si>
    <t>Rychlozařezávací keystone CAT6A STP Component Level a 4PPoE certifikace</t>
  </si>
  <si>
    <t>Instalační kabel Solarix CAT6A STP LSOH B2ca-s1,d1,a1</t>
  </si>
  <si>
    <t>Patch kabel CAT6A SFTP LSOH 2m šedý non-snag-proof</t>
  </si>
  <si>
    <t>APC Smart-UPS X, Line Interactive, 1500VA, Tower/Rack 2U, 230V, 8x C13 IEC, Síťová karta, Prodloužení záruky</t>
  </si>
  <si>
    <t> Externí sada baterií, stojan/věž</t>
  </si>
  <si>
    <t>Montáž 19" panelu do 24 portů RJ 45 - stín.</t>
  </si>
  <si>
    <t>Montáž keystone RJ 45 - stín.</t>
  </si>
  <si>
    <t>Údaj do měř. protokolu pro 1 segment sítě 5.-6. kat. stín.</t>
  </si>
  <si>
    <t>Uložení kabelu 6a.kat. stín. do trubky, žlabu, na rošt</t>
  </si>
  <si>
    <t>Ukončení - forma na kabelu 6a.kat. stín.</t>
  </si>
  <si>
    <t>Měření 1 segmentu kabelu 6a.kat. stín.</t>
  </si>
  <si>
    <t>Montáž + nastevní UPS do 2000VA</t>
  </si>
  <si>
    <r>
      <t>kabel 4BX1,0 Třída</t>
    </r>
    <r>
      <rPr>
        <sz val="9"/>
        <rFont val="Arial CE"/>
        <charset val="238"/>
      </rPr>
      <t xml:space="preserve"> reakce na oheň: B2ca-s1,d1,a1 </t>
    </r>
  </si>
  <si>
    <t xml:space="preserve">Stíněný kabel 3x2x0,5 Třída reakce na oheň: B2ca-s1,d1,a1 </t>
  </si>
  <si>
    <t xml:space="preserve">Kabel 4BX1,0 Třída reakce na oheň: B2ca-s1,d1,a1 </t>
  </si>
  <si>
    <t xml:space="preserve">Kabel FTP, kat.5E, Třída reakce na oheň: B2ca-s1,d1,a1 </t>
  </si>
  <si>
    <t xml:space="preserve">Montáž dveřního kontaktu </t>
  </si>
  <si>
    <t>Licence videoserveru pro 1 zařízení</t>
  </si>
  <si>
    <t>Nastavení licence pro kameru</t>
  </si>
  <si>
    <t>Krabice přístrojová na povrch (mont. vč. materiálu)</t>
  </si>
  <si>
    <t>Krabice protahovací na povrch (mont. vč. materiálu)</t>
  </si>
  <si>
    <t>Konvenční komb. (optickokouřový a teplotní - tř. A1R) hlásič, bez patice</t>
  </si>
  <si>
    <t xml:space="preserve">Std. patice pro hlásiče, reléová samoresetovací 12 V </t>
  </si>
  <si>
    <t>220 330133</t>
  </si>
  <si>
    <t>Montáž kompletního bodového hlásiče požáru vč.patice</t>
  </si>
  <si>
    <t>Elektromechanický zvonek 8 V AC, 6 VA, 78 dB, IP 20, plastový kryt, lakovaná miska o průměru 54 mm</t>
  </si>
  <si>
    <t>Zvonkový transformátor 230 V / 8-12-24 V AC, 8 VA</t>
  </si>
  <si>
    <t>Plastový rozvaděč 3x12 pozic na liště DIN</t>
  </si>
  <si>
    <t>Tlačítko (ovladač) 1/0 IP 44 symbol zvonek, na omítku</t>
  </si>
  <si>
    <t>Montáž elektromechanického zvonku + přezkoušení, nastavení</t>
  </si>
  <si>
    <t>Montáž zvonkového transformátoru + přezkoušení, nastavení</t>
  </si>
  <si>
    <t>Plastový rozvaděč 3x12 pozic na liště DIN - montáž</t>
  </si>
  <si>
    <t>Montáž zvonkového tlačítka</t>
  </si>
  <si>
    <t>Kompaktní IP kamera s rozlišením 2 Mpx a vylepšeným adaptivním IR přísvitem je vhodná pro venkovní použití a je osazena motor zoom objektivem 3,1–8,4 mm. Se světelnými podmínkami se vypořádá díky technologiím LightCatcher a WDR. Datové toky nově optimalizuje kompresí H.265 HDSM SmartCodec. Zcela nová je také pokročilá samoučící se analýza obrazu UMD (Unusual Motion Detection) zaznamenávající neobvyklé dění v hlídaném prostoru bez nutnosti předchozího nastavení pravidel. Robustní design s krytím IP 67 a IK 10 je kompatibilní s příslušenstvím určeným pro řadu H4 včetně konfiguračního Wi-Fi adaptéru. Zařízení je vyrobeno v Severní Americe a je na něj poskytována nadstandardní záruka 5 let.</t>
  </si>
  <si>
    <t>Vytvoření a předání objektů do nádstavbového systému PZTS</t>
  </si>
  <si>
    <t xml:space="preserve">Doplnění grafické nádstavby systému PZTS </t>
  </si>
  <si>
    <t>Doplnění software textového výpisu událostí systému PZTS</t>
  </si>
  <si>
    <t>Vyvazovací panel 19" 2U BK ocelový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</si>
</sst>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charset val="238"/>
    </font>
    <font>
      <b/>
      <sz val="12"/>
      <name val="Arial CE"/>
      <family val="2"/>
      <charset val="238"/>
    </font>
    <font>
      <i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Times New Roman CE"/>
      <family val="1"/>
      <charset val="238"/>
    </font>
    <font>
      <b/>
      <sz val="9"/>
      <color rgb="FFFF0000"/>
      <name val="Arial CE"/>
      <charset val="238"/>
    </font>
    <font>
      <i/>
      <sz val="9"/>
      <name val="Times New Roman CE"/>
      <family val="1"/>
      <charset val="238"/>
    </font>
    <font>
      <b/>
      <sz val="9"/>
      <name val="Arial CE"/>
      <family val="2"/>
      <charset val="238"/>
    </font>
    <font>
      <sz val="4"/>
      <color rgb="FF0070C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Continuous"/>
    </xf>
    <xf numFmtId="0" fontId="2" fillId="0" borderId="1" xfId="0" applyFont="1" applyBorder="1"/>
    <xf numFmtId="0" fontId="0" fillId="0" borderId="1" xfId="0" applyBorder="1"/>
    <xf numFmtId="0" fontId="3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/>
    <xf numFmtId="0" fontId="0" fillId="0" borderId="2" xfId="0" applyBorder="1"/>
    <xf numFmtId="0" fontId="1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0" fillId="0" borderId="3" xfId="0" applyBorder="1"/>
    <xf numFmtId="0" fontId="5" fillId="0" borderId="0" xfId="0" applyFont="1"/>
    <xf numFmtId="0" fontId="2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0" xfId="0" applyFont="1"/>
    <xf numFmtId="0" fontId="9" fillId="0" borderId="3" xfId="0" applyFont="1" applyBorder="1"/>
    <xf numFmtId="0" fontId="8" fillId="0" borderId="2" xfId="0" applyFont="1" applyBorder="1"/>
    <xf numFmtId="0" fontId="8" fillId="0" borderId="0" xfId="0" applyFont="1"/>
    <xf numFmtId="0" fontId="8" fillId="0" borderId="1" xfId="0" applyFont="1" applyBorder="1"/>
    <xf numFmtId="0" fontId="8" fillId="0" borderId="4" xfId="0" applyFont="1" applyBorder="1"/>
    <xf numFmtId="0" fontId="9" fillId="0" borderId="4" xfId="0" applyFont="1" applyBorder="1"/>
    <xf numFmtId="0" fontId="9" fillId="0" borderId="2" xfId="0" applyFont="1" applyBorder="1"/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0" xfId="0" applyAlignment="1">
      <alignment horizontal="centerContinuous" wrapText="1"/>
    </xf>
    <xf numFmtId="0" fontId="3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3" xfId="0" applyFont="1" applyBorder="1"/>
    <xf numFmtId="0" fontId="6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4" fillId="0" borderId="0" xfId="0" applyFont="1"/>
    <xf numFmtId="164" fontId="14" fillId="0" borderId="0" xfId="0" applyNumberFormat="1" applyFont="1"/>
    <xf numFmtId="0" fontId="12" fillId="0" borderId="3" xfId="0" applyFont="1" applyBorder="1"/>
    <xf numFmtId="0" fontId="12" fillId="0" borderId="1" xfId="0" applyFont="1" applyBorder="1" applyAlignment="1">
      <alignment horizontal="right"/>
    </xf>
    <xf numFmtId="164" fontId="12" fillId="0" borderId="0" xfId="0" applyNumberFormat="1" applyFont="1"/>
    <xf numFmtId="164" fontId="0" fillId="0" borderId="0" xfId="0" applyNumberFormat="1" applyAlignment="1">
      <alignment vertical="center"/>
    </xf>
    <xf numFmtId="0" fontId="14" fillId="0" borderId="1" xfId="0" applyFont="1" applyBorder="1"/>
    <xf numFmtId="0" fontId="14" fillId="0" borderId="0" xfId="0" applyFont="1" applyAlignment="1">
      <alignment horizontal="centerContinuous"/>
    </xf>
    <xf numFmtId="164" fontId="8" fillId="0" borderId="2" xfId="0" applyNumberFormat="1" applyFont="1" applyBorder="1"/>
    <xf numFmtId="164" fontId="3" fillId="0" borderId="0" xfId="0" applyNumberFormat="1" applyFont="1"/>
    <xf numFmtId="164" fontId="14" fillId="0" borderId="1" xfId="0" applyNumberFormat="1" applyFont="1" applyBorder="1"/>
    <xf numFmtId="164" fontId="8" fillId="0" borderId="4" xfId="0" applyNumberFormat="1" applyFont="1" applyBorder="1"/>
    <xf numFmtId="0" fontId="15" fillId="0" borderId="0" xfId="0" applyFont="1"/>
    <xf numFmtId="164" fontId="7" fillId="0" borderId="0" xfId="0" applyNumberFormat="1" applyFont="1"/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6" fillId="0" borderId="0" xfId="0" applyFont="1"/>
    <xf numFmtId="0" fontId="7" fillId="0" borderId="3" xfId="0" applyFont="1" applyBorder="1"/>
    <xf numFmtId="164" fontId="8" fillId="0" borderId="3" xfId="0" applyNumberFormat="1" applyFont="1" applyBorder="1"/>
    <xf numFmtId="164" fontId="6" fillId="0" borderId="0" xfId="0" applyNumberFormat="1" applyFont="1"/>
    <xf numFmtId="0" fontId="17" fillId="0" borderId="1" xfId="0" applyFont="1" applyBorder="1"/>
    <xf numFmtId="0" fontId="18" fillId="0" borderId="0" xfId="0" applyFont="1" applyAlignment="1">
      <alignment horizontal="centerContinuous"/>
    </xf>
    <xf numFmtId="0" fontId="19" fillId="0" borderId="0" xfId="0" applyFont="1" applyAlignment="1">
      <alignment vertical="center"/>
    </xf>
    <xf numFmtId="164" fontId="20" fillId="0" borderId="3" xfId="0" applyNumberFormat="1" applyFont="1" applyBorder="1" applyAlignment="1">
      <alignment vertical="center"/>
    </xf>
    <xf numFmtId="164" fontId="20" fillId="0" borderId="3" xfId="0" applyNumberFormat="1" applyFont="1" applyBorder="1"/>
    <xf numFmtId="0" fontId="12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0" fillId="0" borderId="0" xfId="0"/>
    <xf numFmtId="0" fontId="10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1104900</xdr:colOff>
      <xdr:row>19</xdr:row>
      <xdr:rowOff>0</xdr:rowOff>
    </xdr:from>
    <xdr:to>
      <xdr:col>2</xdr:col>
      <xdr:colOff>3068955</xdr:colOff>
      <xdr:row>19</xdr:row>
      <xdr:rowOff>0</xdr:rowOff>
    </xdr:to>
    <xdr:pic>
      <xdr:nvPicPr>
        <xdr:cNvPr id="30" name="Picture 1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1104900</xdr:colOff>
      <xdr:row>19</xdr:row>
      <xdr:rowOff>0</xdr:rowOff>
    </xdr:from>
    <xdr:to>
      <xdr:col>2</xdr:col>
      <xdr:colOff>3068955</xdr:colOff>
      <xdr:row>19</xdr:row>
      <xdr:rowOff>0</xdr:rowOff>
    </xdr:to>
    <xdr:pic>
      <xdr:nvPicPr>
        <xdr:cNvPr id="31" name="Picture 1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160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1104900</xdr:colOff>
      <xdr:row>19</xdr:row>
      <xdr:rowOff>0</xdr:rowOff>
    </xdr:from>
    <xdr:ext cx="0" cy="0"/>
    <xdr:pic>
      <xdr:nvPicPr>
        <xdr:cNvPr id="32" name="Picture 1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866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33" name="Picture 1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6800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34" name="Picture 1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17202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19</xdr:row>
      <xdr:rowOff>0</xdr:rowOff>
    </xdr:from>
    <xdr:ext cx="732" cy="2930"/>
    <xdr:pic>
      <xdr:nvPicPr>
        <xdr:cNvPr id="36" name="Picture 1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22400603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19</xdr:row>
      <xdr:rowOff>0</xdr:rowOff>
    </xdr:from>
    <xdr:ext cx="732" cy="2930"/>
    <xdr:pic>
      <xdr:nvPicPr>
        <xdr:cNvPr id="37" name="Picture 1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32801903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19</xdr:row>
      <xdr:rowOff>0</xdr:rowOff>
    </xdr:from>
    <xdr:ext cx="732" cy="2930"/>
    <xdr:pic>
      <xdr:nvPicPr>
        <xdr:cNvPr id="38" name="Picture 1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4567" y="22393275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39" name="Picture 1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27603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40" name="Picture 1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27603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19</xdr:row>
      <xdr:rowOff>0</xdr:rowOff>
    </xdr:from>
    <xdr:ext cx="1230924" cy="0"/>
    <xdr:pic>
      <xdr:nvPicPr>
        <xdr:cNvPr id="41" name="Obrázek 1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34" t="10364" r="13333" b="3590"/>
        <a:stretch>
          <a:fillRect/>
        </a:stretch>
      </xdr:blipFill>
      <xdr:spPr bwMode="auto">
        <a:xfrm>
          <a:off x="2552700" y="27993975"/>
          <a:ext cx="12309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42" name="Picture 1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38004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19</xdr:row>
      <xdr:rowOff>0</xdr:rowOff>
    </xdr:from>
    <xdr:ext cx="0" cy="0"/>
    <xdr:pic>
      <xdr:nvPicPr>
        <xdr:cNvPr id="43" name="Picture 11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1943100" y="38004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1104900</xdr:colOff>
      <xdr:row>19</xdr:row>
      <xdr:rowOff>0</xdr:rowOff>
    </xdr:from>
    <xdr:ext cx="1964055" cy="0"/>
    <xdr:pic>
      <xdr:nvPicPr>
        <xdr:cNvPr id="19" name="Picture 11">
          <a:extLst>
            <a:ext uri="{FF2B5EF4-FFF2-40B4-BE49-F238E27FC236}">
              <a16:creationId xmlns:a16="http://schemas.microsoft.com/office/drawing/2014/main" id="{906B2B23-F614-4587-B6D1-81C30F55A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324100" y="13479780"/>
          <a:ext cx="19640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1104900</xdr:colOff>
      <xdr:row>19</xdr:row>
      <xdr:rowOff>0</xdr:rowOff>
    </xdr:from>
    <xdr:ext cx="1964055" cy="0"/>
    <xdr:pic>
      <xdr:nvPicPr>
        <xdr:cNvPr id="20" name="Picture 11">
          <a:extLst>
            <a:ext uri="{FF2B5EF4-FFF2-40B4-BE49-F238E27FC236}">
              <a16:creationId xmlns:a16="http://schemas.microsoft.com/office/drawing/2014/main" id="{5FA7EFA0-2493-4224-A59A-F594ED8AC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324100" y="13479780"/>
          <a:ext cx="19640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19</xdr:row>
      <xdr:rowOff>0</xdr:rowOff>
    </xdr:from>
    <xdr:ext cx="1230924" cy="0"/>
    <xdr:pic>
      <xdr:nvPicPr>
        <xdr:cNvPr id="23" name="Obrázek 1">
          <a:extLst>
            <a:ext uri="{FF2B5EF4-FFF2-40B4-BE49-F238E27FC236}">
              <a16:creationId xmlns:a16="http://schemas.microsoft.com/office/drawing/2014/main" id="{938A6D93-69B7-4D1B-9501-4FD67AACA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34" t="10364" r="13333" b="3590"/>
        <a:stretch>
          <a:fillRect/>
        </a:stretch>
      </xdr:blipFill>
      <xdr:spPr bwMode="auto">
        <a:xfrm>
          <a:off x="5280660" y="13479780"/>
          <a:ext cx="12309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view="pageLayout" zoomScaleNormal="100" workbookViewId="0">
      <selection activeCell="D16" sqref="D16"/>
    </sheetView>
  </sheetViews>
  <sheetFormatPr defaultRowHeight="12.75" x14ac:dyDescent="0.2"/>
  <cols>
    <col min="1" max="1" width="12.28515625" customWidth="1"/>
    <col min="2" max="2" width="39.85546875" customWidth="1"/>
    <col min="3" max="3" width="8" customWidth="1"/>
    <col min="4" max="4" width="19.5703125" style="49" customWidth="1"/>
  </cols>
  <sheetData>
    <row r="1" spans="1:4" x14ac:dyDescent="0.2">
      <c r="A1" s="3"/>
      <c r="B1" s="13"/>
      <c r="C1" s="4"/>
      <c r="D1" s="55"/>
    </row>
    <row r="2" spans="1:4" ht="88.9" customHeight="1" x14ac:dyDescent="0.25">
      <c r="A2" s="77" t="s">
        <v>188</v>
      </c>
      <c r="B2" s="78"/>
      <c r="C2" s="78"/>
      <c r="D2" s="78"/>
    </row>
    <row r="3" spans="1:4" ht="15.75" x14ac:dyDescent="0.25">
      <c r="A3" s="6"/>
      <c r="B3" s="2"/>
      <c r="C3" s="2"/>
      <c r="D3" s="56"/>
    </row>
    <row r="4" spans="1:4" x14ac:dyDescent="0.2">
      <c r="A4" s="10"/>
      <c r="B4" s="2"/>
      <c r="C4" s="2"/>
      <c r="D4" s="56"/>
    </row>
    <row r="5" spans="1:4" x14ac:dyDescent="0.2">
      <c r="A5" s="9"/>
      <c r="B5" s="2"/>
      <c r="C5" s="2"/>
      <c r="D5" s="56"/>
    </row>
    <row r="6" spans="1:4" ht="15.75" x14ac:dyDescent="0.25">
      <c r="A6" s="4"/>
      <c r="B6" s="20" t="s">
        <v>10</v>
      </c>
      <c r="C6" s="4"/>
      <c r="D6" s="48" t="s">
        <v>0</v>
      </c>
    </row>
    <row r="7" spans="1:4" ht="15" x14ac:dyDescent="0.25">
      <c r="A7" s="19" t="s">
        <v>11</v>
      </c>
      <c r="B7" s="19" t="s">
        <v>12</v>
      </c>
    </row>
    <row r="8" spans="1:4" x14ac:dyDescent="0.2">
      <c r="B8" t="s">
        <v>13</v>
      </c>
      <c r="D8" s="50">
        <f>Položkově!G66+Položkově!G103+Položkově!G178+Položkově!G201</f>
        <v>0</v>
      </c>
    </row>
    <row r="9" spans="1:4" x14ac:dyDescent="0.2">
      <c r="B9" t="s">
        <v>14</v>
      </c>
      <c r="D9" s="50">
        <f>Položkově!G18+Položkově!G44+Položkově!G84+Položkově!G153+Položkově!G193</f>
        <v>0</v>
      </c>
    </row>
    <row r="10" spans="1:4" ht="15.75" thickBot="1" x14ac:dyDescent="0.3">
      <c r="A10" s="18" t="s">
        <v>11</v>
      </c>
      <c r="B10" s="18" t="s">
        <v>0</v>
      </c>
      <c r="C10" s="18"/>
      <c r="D10" s="57">
        <f>D8+D9</f>
        <v>0</v>
      </c>
    </row>
    <row r="11" spans="1:4" ht="15.75" thickBot="1" x14ac:dyDescent="0.3">
      <c r="A11" s="8"/>
      <c r="B11" s="18" t="s">
        <v>1</v>
      </c>
      <c r="C11" s="18"/>
      <c r="D11" s="57">
        <f>D10</f>
        <v>0</v>
      </c>
    </row>
    <row r="12" spans="1:4" ht="15.75" x14ac:dyDescent="0.25">
      <c r="B12" s="5"/>
      <c r="C12" s="5"/>
      <c r="D12" s="58"/>
    </row>
    <row r="13" spans="1:4" ht="15" x14ac:dyDescent="0.25">
      <c r="A13" s="4"/>
      <c r="B13" s="20" t="s">
        <v>2</v>
      </c>
      <c r="C13" s="4"/>
      <c r="D13" s="59"/>
    </row>
    <row r="14" spans="1:4" x14ac:dyDescent="0.2">
      <c r="B14" t="s">
        <v>15</v>
      </c>
      <c r="C14" s="1" t="s">
        <v>16</v>
      </c>
      <c r="D14" s="50">
        <f>0.21*D11</f>
        <v>0</v>
      </c>
    </row>
    <row r="15" spans="1:4" ht="15" x14ac:dyDescent="0.25">
      <c r="A15" s="4"/>
      <c r="B15" s="21" t="s">
        <v>3</v>
      </c>
      <c r="C15" s="22"/>
      <c r="D15" s="60">
        <f>Položkově!G19+Položkově!G45+Položkově!G67+Položkově!G85+Položkově!G104+Položkově!G154+Položkově!G179+Položkově!G194+Položkově!G202</f>
        <v>0</v>
      </c>
    </row>
    <row r="16" spans="1:4" ht="15.75" thickBot="1" x14ac:dyDescent="0.3">
      <c r="A16" s="8"/>
      <c r="B16" s="18" t="s">
        <v>4</v>
      </c>
      <c r="C16" s="23"/>
      <c r="D16" s="57">
        <f>D11+D15</f>
        <v>0</v>
      </c>
    </row>
    <row r="18" spans="1:4" ht="13.5" x14ac:dyDescent="0.25">
      <c r="A18" s="7"/>
      <c r="B18" s="7"/>
      <c r="C18" s="7"/>
      <c r="D18" s="61"/>
    </row>
    <row r="19" spans="1:4" ht="13.5" x14ac:dyDescent="0.25">
      <c r="A19" s="7"/>
      <c r="B19" s="7"/>
      <c r="C19" s="7"/>
      <c r="D19" s="61"/>
    </row>
  </sheetData>
  <mergeCells count="1">
    <mergeCell ref="A2:D2"/>
  </mergeCells>
  <pageMargins left="0.78740157499999996" right="0.78740157499999996" top="0.984251969" bottom="0.984251969" header="0.4921259845" footer="0.4921259845"/>
  <pageSetup paperSize="9" orientation="portrait" horizontalDpi="4294967292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2"/>
  <sheetViews>
    <sheetView tabSelected="1" view="pageLayout" zoomScaleNormal="100" zoomScaleSheetLayoutView="100" workbookViewId="0">
      <selection activeCell="G201" sqref="G201"/>
    </sheetView>
  </sheetViews>
  <sheetFormatPr defaultRowHeight="12.75" x14ac:dyDescent="0.2"/>
  <cols>
    <col min="1" max="1" width="3.7109375" style="45" customWidth="1"/>
    <col min="2" max="2" width="13.7109375" style="30" customWidth="1"/>
    <col min="3" max="3" width="63.28515625" style="42" bestFit="1" customWidth="1"/>
    <col min="4" max="4" width="7.28515625" style="30" bestFit="1" customWidth="1"/>
    <col min="5" max="5" width="4.140625" style="30" customWidth="1"/>
    <col min="6" max="6" width="8.7109375" style="30" bestFit="1" customWidth="1"/>
    <col min="7" max="7" width="16.28515625" style="30" customWidth="1"/>
  </cols>
  <sheetData>
    <row r="1" spans="1:7" x14ac:dyDescent="0.2">
      <c r="A1" s="69"/>
      <c r="B1" s="28"/>
      <c r="C1" s="36"/>
      <c r="D1" s="33"/>
      <c r="E1" s="33"/>
      <c r="F1" s="33"/>
      <c r="G1" s="33"/>
    </row>
    <row r="2" spans="1:7" ht="81.599999999999994" customHeight="1" x14ac:dyDescent="0.25">
      <c r="A2" s="79" t="s">
        <v>188</v>
      </c>
      <c r="B2" s="80"/>
      <c r="C2" s="80"/>
      <c r="D2" s="80"/>
      <c r="E2" s="80"/>
      <c r="F2" s="80"/>
      <c r="G2" s="80"/>
    </row>
    <row r="3" spans="1:7" x14ac:dyDescent="0.2">
      <c r="A3" s="70"/>
      <c r="B3" s="29"/>
      <c r="C3" s="37"/>
      <c r="D3" s="29"/>
      <c r="E3" s="29"/>
      <c r="F3" s="29"/>
      <c r="G3" s="29"/>
    </row>
    <row r="4" spans="1:7" x14ac:dyDescent="0.2">
      <c r="A4" s="70"/>
      <c r="B4" s="29"/>
      <c r="C4" s="37"/>
      <c r="D4" s="29"/>
      <c r="E4" s="29"/>
      <c r="F4" s="29"/>
      <c r="G4" s="29"/>
    </row>
    <row r="5" spans="1:7" ht="15.75" x14ac:dyDescent="0.25">
      <c r="C5" s="38" t="s">
        <v>17</v>
      </c>
      <c r="G5" s="71" t="s">
        <v>187</v>
      </c>
    </row>
    <row r="6" spans="1:7" ht="36" x14ac:dyDescent="0.2">
      <c r="C6" s="25" t="s">
        <v>101</v>
      </c>
    </row>
    <row r="7" spans="1:7" x14ac:dyDescent="0.2">
      <c r="A7" s="14" t="s">
        <v>5</v>
      </c>
      <c r="B7" s="14" t="s">
        <v>6</v>
      </c>
      <c r="C7" s="39" t="s">
        <v>7</v>
      </c>
      <c r="D7" s="15" t="s">
        <v>117</v>
      </c>
      <c r="E7" s="14" t="s">
        <v>143</v>
      </c>
      <c r="F7" s="15" t="s">
        <v>9</v>
      </c>
      <c r="G7" s="52" t="s">
        <v>0</v>
      </c>
    </row>
    <row r="8" spans="1:7" x14ac:dyDescent="0.2">
      <c r="A8" s="16">
        <f>ROW(A1)</f>
        <v>1</v>
      </c>
      <c r="B8" s="16" t="s">
        <v>24</v>
      </c>
      <c r="C8" s="24" t="s">
        <v>208</v>
      </c>
      <c r="D8" s="26">
        <v>188</v>
      </c>
      <c r="E8" s="45" t="s">
        <v>20</v>
      </c>
      <c r="F8" s="45"/>
      <c r="G8" s="53">
        <f>F8*D8</f>
        <v>0</v>
      </c>
    </row>
    <row r="9" spans="1:7" x14ac:dyDescent="0.2">
      <c r="A9" s="16">
        <f t="shared" ref="A9:A17" si="0">ROW(A2)</f>
        <v>2</v>
      </c>
      <c r="B9" s="16" t="s">
        <v>25</v>
      </c>
      <c r="C9" s="24" t="s">
        <v>209</v>
      </c>
      <c r="D9" s="26">
        <v>78</v>
      </c>
      <c r="E9" s="45" t="s">
        <v>20</v>
      </c>
      <c r="F9" s="45"/>
      <c r="G9" s="53">
        <f t="shared" ref="G9:G17" si="1">F9*D9</f>
        <v>0</v>
      </c>
    </row>
    <row r="10" spans="1:7" x14ac:dyDescent="0.2">
      <c r="A10" s="16">
        <f t="shared" si="0"/>
        <v>3</v>
      </c>
      <c r="B10" s="16" t="s">
        <v>125</v>
      </c>
      <c r="C10" s="24" t="s">
        <v>126</v>
      </c>
      <c r="D10" s="45">
        <v>390</v>
      </c>
      <c r="E10" s="16" t="s">
        <v>23</v>
      </c>
      <c r="F10" s="16"/>
      <c r="G10" s="53">
        <f t="shared" si="1"/>
        <v>0</v>
      </c>
    </row>
    <row r="11" spans="1:7" x14ac:dyDescent="0.2">
      <c r="A11" s="16">
        <f t="shared" si="0"/>
        <v>4</v>
      </c>
      <c r="B11" s="16" t="s">
        <v>127</v>
      </c>
      <c r="C11" s="24" t="s">
        <v>128</v>
      </c>
      <c r="D11" s="45">
        <v>155</v>
      </c>
      <c r="E11" s="16" t="s">
        <v>23</v>
      </c>
      <c r="F11" s="16"/>
      <c r="G11" s="53">
        <f t="shared" si="1"/>
        <v>0</v>
      </c>
    </row>
    <row r="12" spans="1:7" x14ac:dyDescent="0.2">
      <c r="A12" s="16">
        <f t="shared" si="0"/>
        <v>5</v>
      </c>
      <c r="B12" s="16" t="s">
        <v>27</v>
      </c>
      <c r="C12" s="24" t="s">
        <v>28</v>
      </c>
      <c r="D12" s="45">
        <v>1170</v>
      </c>
      <c r="E12" s="16" t="s">
        <v>20</v>
      </c>
      <c r="F12" s="16"/>
      <c r="G12" s="53">
        <f t="shared" si="1"/>
        <v>0</v>
      </c>
    </row>
    <row r="13" spans="1:7" x14ac:dyDescent="0.2">
      <c r="A13" s="16">
        <f t="shared" si="0"/>
        <v>6</v>
      </c>
      <c r="B13" s="16" t="s">
        <v>29</v>
      </c>
      <c r="C13" s="24" t="s">
        <v>30</v>
      </c>
      <c r="D13" s="16">
        <v>465</v>
      </c>
      <c r="E13" s="16" t="s">
        <v>20</v>
      </c>
      <c r="F13" s="16"/>
      <c r="G13" s="53">
        <f t="shared" si="1"/>
        <v>0</v>
      </c>
    </row>
    <row r="14" spans="1:7" x14ac:dyDescent="0.2">
      <c r="A14" s="16">
        <f t="shared" si="0"/>
        <v>7</v>
      </c>
      <c r="B14" s="16" t="s">
        <v>26</v>
      </c>
      <c r="C14" s="24" t="s">
        <v>142</v>
      </c>
      <c r="D14" s="45">
        <v>20</v>
      </c>
      <c r="E14" s="45" t="s">
        <v>23</v>
      </c>
      <c r="F14" s="45"/>
      <c r="G14" s="53">
        <f t="shared" si="1"/>
        <v>0</v>
      </c>
    </row>
    <row r="15" spans="1:7" x14ac:dyDescent="0.2">
      <c r="A15" s="16">
        <f t="shared" si="0"/>
        <v>8</v>
      </c>
      <c r="B15" s="16"/>
      <c r="C15" s="24" t="s">
        <v>33</v>
      </c>
      <c r="D15" s="16">
        <v>24</v>
      </c>
      <c r="E15" s="16" t="s">
        <v>31</v>
      </c>
      <c r="F15" s="16"/>
      <c r="G15" s="53">
        <f t="shared" si="1"/>
        <v>0</v>
      </c>
    </row>
    <row r="16" spans="1:7" x14ac:dyDescent="0.2">
      <c r="A16" s="16">
        <f t="shared" si="0"/>
        <v>9</v>
      </c>
      <c r="B16" s="16"/>
      <c r="C16" s="24" t="s">
        <v>34</v>
      </c>
      <c r="D16" s="16">
        <v>24</v>
      </c>
      <c r="E16" s="16" t="s">
        <v>31</v>
      </c>
      <c r="F16" s="16"/>
      <c r="G16" s="53">
        <f t="shared" si="1"/>
        <v>0</v>
      </c>
    </row>
    <row r="17" spans="1:7" x14ac:dyDescent="0.2">
      <c r="A17" s="16">
        <f t="shared" si="0"/>
        <v>10</v>
      </c>
      <c r="B17" s="16"/>
      <c r="C17" s="24" t="s">
        <v>104</v>
      </c>
      <c r="D17" s="16">
        <v>1</v>
      </c>
      <c r="E17" s="16" t="s">
        <v>32</v>
      </c>
      <c r="F17" s="16"/>
      <c r="G17" s="53">
        <f t="shared" si="1"/>
        <v>0</v>
      </c>
    </row>
    <row r="18" spans="1:7" ht="15" x14ac:dyDescent="0.25">
      <c r="A18" s="51"/>
      <c r="B18" s="11"/>
      <c r="C18" s="40" t="s">
        <v>0</v>
      </c>
      <c r="D18" s="17"/>
      <c r="E18" s="17"/>
      <c r="F18" s="17"/>
      <c r="G18" s="73">
        <f>SUM(G8:G17)</f>
        <v>0</v>
      </c>
    </row>
    <row r="19" spans="1:7" x14ac:dyDescent="0.2">
      <c r="B19" s="1"/>
      <c r="C19" s="41" t="s">
        <v>15</v>
      </c>
      <c r="D19" s="12"/>
      <c r="E19" s="12"/>
      <c r="F19" s="12"/>
      <c r="G19" s="50">
        <f>0.21*G18</f>
        <v>0</v>
      </c>
    </row>
    <row r="20" spans="1:7" ht="12.75" customHeight="1" x14ac:dyDescent="0.2"/>
    <row r="21" spans="1:7" ht="12.75" customHeight="1" x14ac:dyDescent="0.25">
      <c r="C21" s="38" t="s">
        <v>42</v>
      </c>
    </row>
    <row r="22" spans="1:7" ht="12.75" customHeight="1" x14ac:dyDescent="0.2">
      <c r="A22" s="14" t="s">
        <v>5</v>
      </c>
      <c r="B22" s="14" t="s">
        <v>6</v>
      </c>
      <c r="C22" s="39" t="s">
        <v>7</v>
      </c>
      <c r="D22" s="15" t="s">
        <v>117</v>
      </c>
      <c r="E22" s="14" t="s">
        <v>143</v>
      </c>
      <c r="F22" s="15" t="s">
        <v>9</v>
      </c>
      <c r="G22" s="52" t="s">
        <v>0</v>
      </c>
    </row>
    <row r="23" spans="1:7" x14ac:dyDescent="0.2">
      <c r="A23" s="16">
        <f t="shared" ref="A23:A43" si="2">ROW(A1)</f>
        <v>1</v>
      </c>
      <c r="B23" s="26"/>
      <c r="C23" s="24" t="s">
        <v>194</v>
      </c>
      <c r="D23" s="26">
        <v>4</v>
      </c>
      <c r="E23" s="26" t="s">
        <v>20</v>
      </c>
      <c r="F23" s="26"/>
      <c r="G23" s="53">
        <f>F23*D23</f>
        <v>0</v>
      </c>
    </row>
    <row r="24" spans="1:7" x14ac:dyDescent="0.2">
      <c r="A24" s="16">
        <f t="shared" si="2"/>
        <v>2</v>
      </c>
      <c r="B24" s="26"/>
      <c r="C24" s="24" t="s">
        <v>197</v>
      </c>
      <c r="D24" s="26">
        <v>3555</v>
      </c>
      <c r="E24" s="26" t="s">
        <v>23</v>
      </c>
      <c r="F24" s="26"/>
      <c r="G24" s="53">
        <f t="shared" ref="G24:G28" si="3">F24*D24</f>
        <v>0</v>
      </c>
    </row>
    <row r="25" spans="1:7" x14ac:dyDescent="0.2">
      <c r="A25" s="16">
        <f t="shared" si="2"/>
        <v>3</v>
      </c>
      <c r="B25" s="26"/>
      <c r="C25" s="24" t="s">
        <v>198</v>
      </c>
      <c r="D25" s="26">
        <v>158</v>
      </c>
      <c r="E25" s="26" t="s">
        <v>20</v>
      </c>
      <c r="F25" s="26"/>
      <c r="G25" s="53">
        <f t="shared" si="3"/>
        <v>0</v>
      </c>
    </row>
    <row r="26" spans="1:7" x14ac:dyDescent="0.2">
      <c r="A26" s="16">
        <f t="shared" si="2"/>
        <v>4</v>
      </c>
      <c r="B26" s="26"/>
      <c r="C26" s="24" t="s">
        <v>199</v>
      </c>
      <c r="D26" s="26">
        <v>79</v>
      </c>
      <c r="E26" s="26" t="s">
        <v>20</v>
      </c>
      <c r="F26" s="26"/>
      <c r="G26" s="53">
        <f t="shared" si="3"/>
        <v>0</v>
      </c>
    </row>
    <row r="27" spans="1:7" x14ac:dyDescent="0.2">
      <c r="A27" s="16">
        <f t="shared" si="2"/>
        <v>5</v>
      </c>
      <c r="B27" s="26"/>
      <c r="C27" s="24" t="s">
        <v>43</v>
      </c>
      <c r="D27" s="26">
        <v>34</v>
      </c>
      <c r="E27" s="26" t="s">
        <v>20</v>
      </c>
      <c r="F27" s="26"/>
      <c r="G27" s="53">
        <f t="shared" si="3"/>
        <v>0</v>
      </c>
    </row>
    <row r="28" spans="1:7" x14ac:dyDescent="0.2">
      <c r="A28" s="16">
        <f t="shared" si="2"/>
        <v>6</v>
      </c>
      <c r="B28" s="26"/>
      <c r="C28" s="24" t="s">
        <v>195</v>
      </c>
      <c r="D28" s="26">
        <v>158</v>
      </c>
      <c r="E28" s="26" t="s">
        <v>20</v>
      </c>
      <c r="F28" s="26"/>
      <c r="G28" s="53">
        <f t="shared" si="3"/>
        <v>0</v>
      </c>
    </row>
    <row r="29" spans="1:7" x14ac:dyDescent="0.2">
      <c r="A29" s="16">
        <f t="shared" si="2"/>
        <v>7</v>
      </c>
      <c r="B29" s="26"/>
      <c r="C29" s="24" t="s">
        <v>196</v>
      </c>
      <c r="D29" s="26">
        <v>79</v>
      </c>
      <c r="E29" s="26" t="s">
        <v>20</v>
      </c>
      <c r="F29" s="26"/>
      <c r="G29" s="53">
        <f>F29*D29</f>
        <v>0</v>
      </c>
    </row>
    <row r="30" spans="1:7" x14ac:dyDescent="0.2">
      <c r="A30" s="16">
        <f t="shared" si="2"/>
        <v>8</v>
      </c>
      <c r="B30" s="26"/>
      <c r="C30" s="24" t="s">
        <v>44</v>
      </c>
      <c r="D30" s="26">
        <v>8</v>
      </c>
      <c r="E30" s="26" t="s">
        <v>31</v>
      </c>
      <c r="F30" s="26"/>
      <c r="G30" s="53">
        <f t="shared" ref="G30:G43" si="4">F30*D30</f>
        <v>0</v>
      </c>
    </row>
    <row r="31" spans="1:7" x14ac:dyDescent="0.2">
      <c r="A31" s="16">
        <f t="shared" si="2"/>
        <v>9</v>
      </c>
      <c r="B31" s="26" t="s">
        <v>45</v>
      </c>
      <c r="C31" s="24" t="s">
        <v>46</v>
      </c>
      <c r="D31" s="26">
        <v>1</v>
      </c>
      <c r="E31" s="26" t="s">
        <v>20</v>
      </c>
      <c r="F31" s="26"/>
      <c r="G31" s="53">
        <f t="shared" si="4"/>
        <v>0</v>
      </c>
    </row>
    <row r="32" spans="1:7" x14ac:dyDescent="0.2">
      <c r="A32" s="16">
        <f t="shared" si="2"/>
        <v>10</v>
      </c>
      <c r="B32" s="26"/>
      <c r="C32" s="24" t="s">
        <v>47</v>
      </c>
      <c r="D32" s="26">
        <v>2</v>
      </c>
      <c r="E32" s="26" t="s">
        <v>20</v>
      </c>
      <c r="F32" s="26"/>
      <c r="G32" s="53">
        <f t="shared" si="4"/>
        <v>0</v>
      </c>
    </row>
    <row r="33" spans="1:7" x14ac:dyDescent="0.2">
      <c r="A33" s="16">
        <f t="shared" si="2"/>
        <v>11</v>
      </c>
      <c r="B33" s="26" t="s">
        <v>48</v>
      </c>
      <c r="C33" s="24" t="s">
        <v>49</v>
      </c>
      <c r="D33" s="26">
        <v>1</v>
      </c>
      <c r="E33" s="26" t="s">
        <v>20</v>
      </c>
      <c r="F33" s="26"/>
      <c r="G33" s="53">
        <f t="shared" si="4"/>
        <v>0</v>
      </c>
    </row>
    <row r="34" spans="1:7" x14ac:dyDescent="0.2">
      <c r="A34" s="16">
        <f t="shared" si="2"/>
        <v>12</v>
      </c>
      <c r="B34" s="26" t="s">
        <v>50</v>
      </c>
      <c r="C34" s="24" t="s">
        <v>51</v>
      </c>
      <c r="D34" s="26">
        <v>1</v>
      </c>
      <c r="E34" s="26" t="s">
        <v>20</v>
      </c>
      <c r="F34" s="26"/>
      <c r="G34" s="53">
        <f t="shared" si="4"/>
        <v>0</v>
      </c>
    </row>
    <row r="35" spans="1:7" x14ac:dyDescent="0.2">
      <c r="A35" s="16">
        <f t="shared" si="2"/>
        <v>13</v>
      </c>
      <c r="B35" s="26" t="s">
        <v>37</v>
      </c>
      <c r="C35" s="24" t="s">
        <v>41</v>
      </c>
      <c r="D35" s="26">
        <v>1</v>
      </c>
      <c r="E35" s="26" t="s">
        <v>20</v>
      </c>
      <c r="F35" s="26"/>
      <c r="G35" s="53">
        <f t="shared" si="4"/>
        <v>0</v>
      </c>
    </row>
    <row r="36" spans="1:7" x14ac:dyDescent="0.2">
      <c r="A36" s="16">
        <f t="shared" si="2"/>
        <v>14</v>
      </c>
      <c r="B36" s="26" t="s">
        <v>18</v>
      </c>
      <c r="C36" s="24" t="s">
        <v>19</v>
      </c>
      <c r="D36" s="26">
        <v>1</v>
      </c>
      <c r="E36" s="26" t="s">
        <v>20</v>
      </c>
      <c r="F36" s="26"/>
      <c r="G36" s="53">
        <f t="shared" si="4"/>
        <v>0</v>
      </c>
    </row>
    <row r="37" spans="1:7" x14ac:dyDescent="0.2">
      <c r="A37" s="16">
        <f t="shared" si="2"/>
        <v>15</v>
      </c>
      <c r="B37" s="26" t="s">
        <v>21</v>
      </c>
      <c r="C37" s="24" t="s">
        <v>22</v>
      </c>
      <c r="D37" s="26">
        <v>1</v>
      </c>
      <c r="E37" s="26" t="s">
        <v>20</v>
      </c>
      <c r="F37" s="26"/>
      <c r="G37" s="53">
        <f t="shared" si="4"/>
        <v>0</v>
      </c>
    </row>
    <row r="38" spans="1:7" x14ac:dyDescent="0.2">
      <c r="A38" s="16">
        <f t="shared" si="2"/>
        <v>16</v>
      </c>
      <c r="B38" s="26" t="s">
        <v>52</v>
      </c>
      <c r="C38" s="24" t="s">
        <v>53</v>
      </c>
      <c r="D38" s="26">
        <v>120</v>
      </c>
      <c r="E38" s="26" t="s">
        <v>23</v>
      </c>
      <c r="F38" s="26"/>
      <c r="G38" s="53">
        <f t="shared" si="4"/>
        <v>0</v>
      </c>
    </row>
    <row r="39" spans="1:7" x14ac:dyDescent="0.2">
      <c r="A39" s="16">
        <f t="shared" si="2"/>
        <v>17</v>
      </c>
      <c r="B39" s="26" t="s">
        <v>54</v>
      </c>
      <c r="C39" s="24" t="s">
        <v>55</v>
      </c>
      <c r="D39" s="26">
        <v>1</v>
      </c>
      <c r="E39" s="26" t="s">
        <v>20</v>
      </c>
      <c r="F39" s="26"/>
      <c r="G39" s="53">
        <f t="shared" si="4"/>
        <v>0</v>
      </c>
    </row>
    <row r="40" spans="1:7" x14ac:dyDescent="0.2">
      <c r="A40" s="16">
        <f t="shared" si="2"/>
        <v>18</v>
      </c>
      <c r="B40" s="26" t="s">
        <v>56</v>
      </c>
      <c r="C40" s="24" t="s">
        <v>57</v>
      </c>
      <c r="D40" s="26">
        <v>120</v>
      </c>
      <c r="E40" s="26" t="s">
        <v>23</v>
      </c>
      <c r="F40" s="26"/>
      <c r="G40" s="53">
        <f t="shared" si="4"/>
        <v>0</v>
      </c>
    </row>
    <row r="41" spans="1:7" x14ac:dyDescent="0.2">
      <c r="A41" s="16">
        <f t="shared" si="2"/>
        <v>19</v>
      </c>
      <c r="B41" s="26"/>
      <c r="C41" s="24" t="s">
        <v>33</v>
      </c>
      <c r="D41" s="26">
        <v>12</v>
      </c>
      <c r="E41" s="26" t="s">
        <v>31</v>
      </c>
      <c r="F41" s="26"/>
      <c r="G41" s="53">
        <f t="shared" si="4"/>
        <v>0</v>
      </c>
    </row>
    <row r="42" spans="1:7" x14ac:dyDescent="0.2">
      <c r="A42" s="16">
        <f t="shared" si="2"/>
        <v>20</v>
      </c>
      <c r="B42" s="26"/>
      <c r="C42" s="24" t="s">
        <v>34</v>
      </c>
      <c r="D42" s="26">
        <v>12</v>
      </c>
      <c r="E42" s="26" t="s">
        <v>31</v>
      </c>
      <c r="F42" s="26"/>
      <c r="G42" s="53">
        <f t="shared" si="4"/>
        <v>0</v>
      </c>
    </row>
    <row r="43" spans="1:7" x14ac:dyDescent="0.2">
      <c r="A43" s="16">
        <f t="shared" si="2"/>
        <v>21</v>
      </c>
      <c r="B43" s="26"/>
      <c r="C43" s="24" t="s">
        <v>200</v>
      </c>
      <c r="D43" s="26">
        <v>1</v>
      </c>
      <c r="E43" s="26" t="s">
        <v>20</v>
      </c>
      <c r="F43" s="26"/>
      <c r="G43" s="53">
        <f t="shared" si="4"/>
        <v>0</v>
      </c>
    </row>
    <row r="44" spans="1:7" ht="15" x14ac:dyDescent="0.25">
      <c r="A44" s="51"/>
      <c r="B44" s="31"/>
      <c r="C44" s="40" t="s">
        <v>0</v>
      </c>
      <c r="D44" s="34"/>
      <c r="E44" s="34"/>
      <c r="F44" s="34"/>
      <c r="G44" s="72">
        <f>SUM(G23:G43)</f>
        <v>0</v>
      </c>
    </row>
    <row r="45" spans="1:7" x14ac:dyDescent="0.2">
      <c r="B45" s="32"/>
      <c r="C45" s="41" t="s">
        <v>15</v>
      </c>
      <c r="D45" s="35"/>
      <c r="E45" s="35"/>
      <c r="F45" s="35"/>
      <c r="G45" s="50">
        <f>0.21*G44</f>
        <v>0</v>
      </c>
    </row>
    <row r="47" spans="1:7" ht="19.149999999999999" customHeight="1" x14ac:dyDescent="0.25">
      <c r="C47" s="38" t="s">
        <v>58</v>
      </c>
    </row>
    <row r="48" spans="1:7" x14ac:dyDescent="0.2">
      <c r="A48" s="14" t="s">
        <v>5</v>
      </c>
      <c r="B48" s="14" t="s">
        <v>6</v>
      </c>
      <c r="C48" s="39" t="s">
        <v>7</v>
      </c>
      <c r="D48" s="15" t="s">
        <v>117</v>
      </c>
      <c r="E48" s="14" t="s">
        <v>143</v>
      </c>
      <c r="F48" s="15" t="s">
        <v>9</v>
      </c>
      <c r="G48" s="52" t="s">
        <v>0</v>
      </c>
    </row>
    <row r="49" spans="1:7" x14ac:dyDescent="0.2">
      <c r="A49" s="16">
        <f>ROW(A1)</f>
        <v>1</v>
      </c>
      <c r="B49" s="27"/>
      <c r="C49" s="27" t="s">
        <v>147</v>
      </c>
      <c r="D49" s="26">
        <v>34</v>
      </c>
      <c r="E49" s="26" t="s">
        <v>20</v>
      </c>
      <c r="F49" s="26"/>
      <c r="G49" s="53">
        <f>F49*D49</f>
        <v>0</v>
      </c>
    </row>
    <row r="50" spans="1:7" ht="14.45" customHeight="1" x14ac:dyDescent="0.2">
      <c r="A50" s="16">
        <f t="shared" ref="A50:A64" si="5">ROW(A2)</f>
        <v>2</v>
      </c>
      <c r="B50" s="27"/>
      <c r="C50" s="27" t="s">
        <v>148</v>
      </c>
      <c r="D50" s="26">
        <v>34</v>
      </c>
      <c r="E50" s="26" t="s">
        <v>20</v>
      </c>
      <c r="F50" s="26"/>
      <c r="G50" s="53">
        <f t="shared" ref="G50:G65" si="6">F50*D50</f>
        <v>0</v>
      </c>
    </row>
    <row r="51" spans="1:7" x14ac:dyDescent="0.2">
      <c r="A51" s="16">
        <f t="shared" si="5"/>
        <v>3</v>
      </c>
      <c r="B51" s="27"/>
      <c r="C51" s="27" t="s">
        <v>149</v>
      </c>
      <c r="D51" s="26">
        <v>34</v>
      </c>
      <c r="E51" s="26" t="s">
        <v>20</v>
      </c>
      <c r="F51" s="26"/>
      <c r="G51" s="53">
        <f t="shared" si="6"/>
        <v>0</v>
      </c>
    </row>
    <row r="52" spans="1:7" x14ac:dyDescent="0.2">
      <c r="A52" s="16">
        <f t="shared" si="5"/>
        <v>4</v>
      </c>
      <c r="B52" s="24"/>
      <c r="C52" s="27" t="s">
        <v>189</v>
      </c>
      <c r="D52" s="16">
        <v>158</v>
      </c>
      <c r="E52" s="16" t="s">
        <v>20</v>
      </c>
      <c r="F52" s="26"/>
      <c r="G52" s="53">
        <f t="shared" si="6"/>
        <v>0</v>
      </c>
    </row>
    <row r="53" spans="1:7" x14ac:dyDescent="0.2">
      <c r="A53" s="16">
        <f t="shared" si="5"/>
        <v>5</v>
      </c>
      <c r="B53" s="27"/>
      <c r="C53" s="27" t="s">
        <v>150</v>
      </c>
      <c r="D53" s="26">
        <v>4</v>
      </c>
      <c r="E53" s="26" t="s">
        <v>20</v>
      </c>
      <c r="F53" s="26"/>
      <c r="G53" s="53">
        <f t="shared" si="6"/>
        <v>0</v>
      </c>
    </row>
    <row r="54" spans="1:7" x14ac:dyDescent="0.2">
      <c r="A54" s="16">
        <f t="shared" si="5"/>
        <v>6</v>
      </c>
      <c r="B54" s="24"/>
      <c r="C54" s="27" t="s">
        <v>190</v>
      </c>
      <c r="D54" s="26">
        <v>3555</v>
      </c>
      <c r="E54" s="16" t="s">
        <v>23</v>
      </c>
      <c r="F54" s="26"/>
      <c r="G54" s="53">
        <f t="shared" si="6"/>
        <v>0</v>
      </c>
    </row>
    <row r="55" spans="1:7" x14ac:dyDescent="0.2">
      <c r="A55" s="16">
        <f t="shared" si="5"/>
        <v>7</v>
      </c>
      <c r="B55" s="24"/>
      <c r="C55" s="27" t="s">
        <v>191</v>
      </c>
      <c r="D55" s="16">
        <v>158</v>
      </c>
      <c r="E55" s="16" t="s">
        <v>20</v>
      </c>
      <c r="F55" s="26"/>
      <c r="G55" s="53">
        <f t="shared" si="6"/>
        <v>0</v>
      </c>
    </row>
    <row r="56" spans="1:7" x14ac:dyDescent="0.2">
      <c r="A56" s="16">
        <f t="shared" si="5"/>
        <v>8</v>
      </c>
      <c r="B56" s="24"/>
      <c r="C56" s="27" t="s">
        <v>151</v>
      </c>
      <c r="D56" s="46">
        <v>1</v>
      </c>
      <c r="E56" s="46" t="s">
        <v>20</v>
      </c>
      <c r="F56" s="63"/>
      <c r="G56" s="53">
        <f t="shared" si="6"/>
        <v>0</v>
      </c>
    </row>
    <row r="57" spans="1:7" x14ac:dyDescent="0.2">
      <c r="A57" s="16">
        <f t="shared" si="5"/>
        <v>9</v>
      </c>
      <c r="B57" s="24"/>
      <c r="C57" s="27" t="s">
        <v>129</v>
      </c>
      <c r="D57" s="46">
        <v>1</v>
      </c>
      <c r="E57" s="46" t="s">
        <v>20</v>
      </c>
      <c r="F57" s="63"/>
      <c r="G57" s="53">
        <f t="shared" si="6"/>
        <v>0</v>
      </c>
    </row>
    <row r="58" spans="1:7" x14ac:dyDescent="0.2">
      <c r="A58" s="16">
        <f t="shared" si="5"/>
        <v>10</v>
      </c>
      <c r="B58" s="24"/>
      <c r="C58" s="27" t="s">
        <v>144</v>
      </c>
      <c r="D58" s="46">
        <v>1</v>
      </c>
      <c r="E58" s="46" t="s">
        <v>20</v>
      </c>
      <c r="F58" s="63"/>
      <c r="G58" s="53">
        <f t="shared" si="6"/>
        <v>0</v>
      </c>
    </row>
    <row r="59" spans="1:7" ht="24" x14ac:dyDescent="0.2">
      <c r="A59" s="16">
        <f t="shared" si="5"/>
        <v>11</v>
      </c>
      <c r="B59" s="24"/>
      <c r="C59" s="27" t="s">
        <v>130</v>
      </c>
      <c r="D59" s="46">
        <v>1</v>
      </c>
      <c r="E59" s="46" t="s">
        <v>20</v>
      </c>
      <c r="F59" s="63"/>
      <c r="G59" s="53">
        <f t="shared" si="6"/>
        <v>0</v>
      </c>
    </row>
    <row r="60" spans="1:7" x14ac:dyDescent="0.2">
      <c r="A60" s="16">
        <f t="shared" si="5"/>
        <v>12</v>
      </c>
      <c r="B60" s="24"/>
      <c r="C60" s="27" t="s">
        <v>145</v>
      </c>
      <c r="D60" s="46">
        <v>2</v>
      </c>
      <c r="E60" s="46" t="s">
        <v>20</v>
      </c>
      <c r="F60" s="63"/>
      <c r="G60" s="53">
        <f t="shared" si="6"/>
        <v>0</v>
      </c>
    </row>
    <row r="61" spans="1:7" x14ac:dyDescent="0.2">
      <c r="A61" s="16">
        <f t="shared" si="5"/>
        <v>13</v>
      </c>
      <c r="B61" s="24"/>
      <c r="C61" s="27" t="s">
        <v>131</v>
      </c>
      <c r="D61" s="46">
        <v>1</v>
      </c>
      <c r="E61" s="46" t="s">
        <v>20</v>
      </c>
      <c r="F61" s="63"/>
      <c r="G61" s="53">
        <f t="shared" si="6"/>
        <v>0</v>
      </c>
    </row>
    <row r="62" spans="1:7" x14ac:dyDescent="0.2">
      <c r="A62" s="16">
        <f t="shared" si="5"/>
        <v>14</v>
      </c>
      <c r="B62" s="24"/>
      <c r="C62" s="27" t="s">
        <v>146</v>
      </c>
      <c r="D62" s="46">
        <v>2</v>
      </c>
      <c r="E62" s="46" t="s">
        <v>20</v>
      </c>
      <c r="F62" s="63"/>
      <c r="G62" s="53">
        <f t="shared" si="6"/>
        <v>0</v>
      </c>
    </row>
    <row r="63" spans="1:7" ht="24" x14ac:dyDescent="0.2">
      <c r="A63" s="16">
        <f t="shared" si="5"/>
        <v>15</v>
      </c>
      <c r="B63" s="24"/>
      <c r="C63" s="27" t="s">
        <v>192</v>
      </c>
      <c r="D63" s="46">
        <v>1</v>
      </c>
      <c r="E63" s="46" t="s">
        <v>20</v>
      </c>
      <c r="F63" s="63"/>
      <c r="G63" s="53">
        <f t="shared" si="6"/>
        <v>0</v>
      </c>
    </row>
    <row r="64" spans="1:7" x14ac:dyDescent="0.2">
      <c r="A64" s="16">
        <f t="shared" si="5"/>
        <v>16</v>
      </c>
      <c r="B64" s="24"/>
      <c r="C64" s="27" t="s">
        <v>193</v>
      </c>
      <c r="D64" s="46">
        <v>1</v>
      </c>
      <c r="E64" s="46" t="s">
        <v>20</v>
      </c>
      <c r="F64" s="63"/>
      <c r="G64" s="53">
        <f t="shared" si="6"/>
        <v>0</v>
      </c>
    </row>
    <row r="65" spans="1:7" s="30" customFormat="1" x14ac:dyDescent="0.2">
      <c r="A65" s="26">
        <v>17</v>
      </c>
      <c r="B65" s="27"/>
      <c r="C65" s="27" t="s">
        <v>226</v>
      </c>
      <c r="D65" s="26">
        <v>2</v>
      </c>
      <c r="E65" s="26" t="s">
        <v>20</v>
      </c>
      <c r="F65" s="26"/>
      <c r="G65" s="53">
        <f t="shared" si="6"/>
        <v>0</v>
      </c>
    </row>
    <row r="66" spans="1:7" ht="15" x14ac:dyDescent="0.25">
      <c r="A66" s="51"/>
      <c r="B66" s="31"/>
      <c r="C66" s="40" t="s">
        <v>0</v>
      </c>
      <c r="D66" s="34"/>
      <c r="E66" s="34"/>
      <c r="F66" s="34"/>
      <c r="G66" s="72">
        <f>SUM(G49:G65)</f>
        <v>0</v>
      </c>
    </row>
    <row r="67" spans="1:7" x14ac:dyDescent="0.2">
      <c r="B67" s="32"/>
      <c r="C67" s="41" t="s">
        <v>15</v>
      </c>
      <c r="D67" s="35"/>
      <c r="E67" s="35"/>
      <c r="F67" s="35"/>
      <c r="G67" s="50">
        <f>0.21*G66</f>
        <v>0</v>
      </c>
    </row>
    <row r="68" spans="1:7" x14ac:dyDescent="0.2">
      <c r="B68" s="32"/>
      <c r="C68" s="41"/>
      <c r="D68" s="35"/>
      <c r="E68" s="35"/>
      <c r="F68" s="35"/>
      <c r="G68" s="54"/>
    </row>
    <row r="69" spans="1:7" ht="15.75" x14ac:dyDescent="0.25">
      <c r="C69" s="38" t="s">
        <v>99</v>
      </c>
    </row>
    <row r="70" spans="1:7" x14ac:dyDescent="0.2">
      <c r="A70" s="14" t="s">
        <v>5</v>
      </c>
      <c r="B70" s="14" t="s">
        <v>6</v>
      </c>
      <c r="C70" s="39" t="s">
        <v>7</v>
      </c>
      <c r="D70" s="15" t="s">
        <v>117</v>
      </c>
      <c r="E70" s="14" t="s">
        <v>143</v>
      </c>
      <c r="F70" s="15" t="s">
        <v>9</v>
      </c>
      <c r="G70" s="52" t="s">
        <v>0</v>
      </c>
    </row>
    <row r="71" spans="1:7" x14ac:dyDescent="0.2">
      <c r="A71" s="16">
        <f t="shared" ref="A71:A78" si="7">ROW(A1)</f>
        <v>1</v>
      </c>
      <c r="B71" s="26" t="s">
        <v>37</v>
      </c>
      <c r="C71" s="24" t="s">
        <v>41</v>
      </c>
      <c r="D71" s="26">
        <v>1</v>
      </c>
      <c r="E71" s="26" t="s">
        <v>20</v>
      </c>
      <c r="F71" s="26"/>
      <c r="G71" s="53">
        <f t="shared" ref="G71:G83" si="8">F71*D71</f>
        <v>0</v>
      </c>
    </row>
    <row r="72" spans="1:7" x14ac:dyDescent="0.2">
      <c r="A72" s="16">
        <f t="shared" si="7"/>
        <v>2</v>
      </c>
      <c r="B72" s="26" t="s">
        <v>96</v>
      </c>
      <c r="C72" s="24" t="s">
        <v>97</v>
      </c>
      <c r="D72" s="26">
        <v>1</v>
      </c>
      <c r="E72" s="26" t="s">
        <v>20</v>
      </c>
      <c r="F72" s="26"/>
      <c r="G72" s="53">
        <f t="shared" si="8"/>
        <v>0</v>
      </c>
    </row>
    <row r="73" spans="1:7" x14ac:dyDescent="0.2">
      <c r="A73" s="16">
        <f t="shared" si="7"/>
        <v>3</v>
      </c>
      <c r="B73" s="26"/>
      <c r="C73" s="24" t="s">
        <v>134</v>
      </c>
      <c r="D73" s="26">
        <v>2</v>
      </c>
      <c r="E73" s="26" t="s">
        <v>20</v>
      </c>
      <c r="F73" s="26"/>
      <c r="G73" s="53">
        <f t="shared" si="8"/>
        <v>0</v>
      </c>
    </row>
    <row r="74" spans="1:7" x14ac:dyDescent="0.2">
      <c r="A74" s="16">
        <f t="shared" si="7"/>
        <v>4</v>
      </c>
      <c r="B74" s="26" t="s">
        <v>98</v>
      </c>
      <c r="C74" s="24" t="s">
        <v>133</v>
      </c>
      <c r="D74" s="26">
        <v>1</v>
      </c>
      <c r="E74" s="26" t="s">
        <v>20</v>
      </c>
      <c r="F74" s="26"/>
      <c r="G74" s="53">
        <f t="shared" si="8"/>
        <v>0</v>
      </c>
    </row>
    <row r="75" spans="1:7" x14ac:dyDescent="0.2">
      <c r="A75" s="16">
        <f t="shared" si="7"/>
        <v>5</v>
      </c>
      <c r="B75" s="26"/>
      <c r="C75" s="24" t="s">
        <v>33</v>
      </c>
      <c r="D75" s="26">
        <v>6</v>
      </c>
      <c r="E75" s="26" t="s">
        <v>31</v>
      </c>
      <c r="F75" s="26"/>
      <c r="G75" s="53">
        <f t="shared" si="8"/>
        <v>0</v>
      </c>
    </row>
    <row r="76" spans="1:7" x14ac:dyDescent="0.2">
      <c r="A76" s="16">
        <f t="shared" si="7"/>
        <v>6</v>
      </c>
      <c r="B76" s="26"/>
      <c r="C76" s="24" t="s">
        <v>34</v>
      </c>
      <c r="D76" s="26">
        <v>6</v>
      </c>
      <c r="E76" s="26" t="s">
        <v>31</v>
      </c>
      <c r="F76" s="26"/>
      <c r="G76" s="53">
        <f t="shared" si="8"/>
        <v>0</v>
      </c>
    </row>
    <row r="77" spans="1:7" x14ac:dyDescent="0.2">
      <c r="A77" s="16">
        <f t="shared" si="7"/>
        <v>7</v>
      </c>
      <c r="B77" s="16" t="s">
        <v>87</v>
      </c>
      <c r="C77" s="24" t="s">
        <v>88</v>
      </c>
      <c r="D77" s="16">
        <v>184</v>
      </c>
      <c r="E77" s="16" t="s">
        <v>23</v>
      </c>
      <c r="F77" s="16"/>
      <c r="G77" s="53">
        <f t="shared" si="8"/>
        <v>0</v>
      </c>
    </row>
    <row r="78" spans="1:7" x14ac:dyDescent="0.2">
      <c r="A78" s="16">
        <f t="shared" si="7"/>
        <v>8</v>
      </c>
      <c r="B78" s="16" t="s">
        <v>89</v>
      </c>
      <c r="C78" s="24" t="s">
        <v>90</v>
      </c>
      <c r="D78" s="16">
        <v>12</v>
      </c>
      <c r="E78" s="16" t="s">
        <v>20</v>
      </c>
      <c r="F78" s="16"/>
      <c r="G78" s="53">
        <f t="shared" si="8"/>
        <v>0</v>
      </c>
    </row>
    <row r="79" spans="1:7" ht="24" x14ac:dyDescent="0.2">
      <c r="A79" s="16"/>
      <c r="B79" s="65"/>
      <c r="C79" s="25" t="s">
        <v>153</v>
      </c>
      <c r="D79" s="16"/>
      <c r="E79" s="16"/>
      <c r="F79" s="16"/>
      <c r="G79" s="53">
        <f t="shared" si="8"/>
        <v>0</v>
      </c>
    </row>
    <row r="80" spans="1:7" x14ac:dyDescent="0.2">
      <c r="A80" s="16">
        <v>9</v>
      </c>
      <c r="B80" s="26"/>
      <c r="C80" s="24" t="s">
        <v>218</v>
      </c>
      <c r="D80" s="46">
        <v>1</v>
      </c>
      <c r="E80" s="26" t="s">
        <v>20</v>
      </c>
      <c r="F80" s="26"/>
      <c r="G80" s="53">
        <f t="shared" si="8"/>
        <v>0</v>
      </c>
    </row>
    <row r="81" spans="1:7" x14ac:dyDescent="0.2">
      <c r="A81" s="16">
        <v>10</v>
      </c>
      <c r="B81" s="26"/>
      <c r="C81" s="24" t="s">
        <v>219</v>
      </c>
      <c r="D81" s="46">
        <v>1</v>
      </c>
      <c r="E81" s="26" t="s">
        <v>20</v>
      </c>
      <c r="F81" s="26"/>
      <c r="G81" s="53">
        <f t="shared" si="8"/>
        <v>0</v>
      </c>
    </row>
    <row r="82" spans="1:7" x14ac:dyDescent="0.2">
      <c r="A82" s="16">
        <v>11</v>
      </c>
      <c r="B82" s="16"/>
      <c r="C82" s="74" t="s">
        <v>220</v>
      </c>
      <c r="D82" s="16">
        <v>14</v>
      </c>
      <c r="E82" s="75" t="s">
        <v>20</v>
      </c>
      <c r="F82" s="26"/>
      <c r="G82" s="53">
        <f t="shared" si="8"/>
        <v>0</v>
      </c>
    </row>
    <row r="83" spans="1:7" x14ac:dyDescent="0.2">
      <c r="A83" s="16">
        <v>12</v>
      </c>
      <c r="B83" s="27"/>
      <c r="C83" s="64" t="s">
        <v>221</v>
      </c>
      <c r="D83" s="26">
        <v>1</v>
      </c>
      <c r="E83" s="76" t="s">
        <v>20</v>
      </c>
      <c r="F83" s="26"/>
      <c r="G83" s="53">
        <f t="shared" si="8"/>
        <v>0</v>
      </c>
    </row>
    <row r="84" spans="1:7" ht="15" x14ac:dyDescent="0.25">
      <c r="A84" s="51"/>
      <c r="B84" s="31"/>
      <c r="C84" s="40" t="s">
        <v>0</v>
      </c>
      <c r="D84" s="34"/>
      <c r="E84" s="34"/>
      <c r="F84" s="34"/>
      <c r="G84" s="72">
        <f>SUM(G71:G83)</f>
        <v>0</v>
      </c>
    </row>
    <row r="85" spans="1:7" x14ac:dyDescent="0.2">
      <c r="B85" s="32"/>
      <c r="C85" s="41" t="s">
        <v>15</v>
      </c>
      <c r="D85" s="35"/>
      <c r="E85" s="35"/>
      <c r="F85" s="35"/>
      <c r="G85" s="50">
        <f>0.21*G84</f>
        <v>0</v>
      </c>
    </row>
    <row r="87" spans="1:7" ht="15.75" x14ac:dyDescent="0.25">
      <c r="C87" s="38" t="s">
        <v>100</v>
      </c>
    </row>
    <row r="88" spans="1:7" x14ac:dyDescent="0.2">
      <c r="A88" s="14" t="s">
        <v>5</v>
      </c>
      <c r="B88" s="14" t="s">
        <v>6</v>
      </c>
      <c r="C88" s="39" t="s">
        <v>7</v>
      </c>
      <c r="D88" s="15" t="s">
        <v>117</v>
      </c>
      <c r="E88" s="14" t="s">
        <v>143</v>
      </c>
      <c r="F88" s="15" t="s">
        <v>9</v>
      </c>
      <c r="G88" s="52" t="s">
        <v>0</v>
      </c>
    </row>
    <row r="89" spans="1:7" x14ac:dyDescent="0.2">
      <c r="A89" s="16">
        <f t="shared" ref="A89:A97" si="9">ROW(A1)</f>
        <v>1</v>
      </c>
      <c r="B89" s="26"/>
      <c r="C89" s="24" t="s">
        <v>136</v>
      </c>
      <c r="D89" s="46">
        <v>1</v>
      </c>
      <c r="E89" s="26" t="s">
        <v>20</v>
      </c>
      <c r="F89" s="26"/>
      <c r="G89" s="53">
        <f t="shared" ref="G89:G102" si="10">F89*D89</f>
        <v>0</v>
      </c>
    </row>
    <row r="90" spans="1:7" x14ac:dyDescent="0.2">
      <c r="A90" s="16">
        <f t="shared" si="9"/>
        <v>2</v>
      </c>
      <c r="B90" s="26"/>
      <c r="C90" s="24" t="s">
        <v>137</v>
      </c>
      <c r="D90" s="46">
        <v>1</v>
      </c>
      <c r="E90" s="26" t="s">
        <v>20</v>
      </c>
      <c r="F90" s="26"/>
      <c r="G90" s="53">
        <f t="shared" si="10"/>
        <v>0</v>
      </c>
    </row>
    <row r="91" spans="1:7" x14ac:dyDescent="0.2">
      <c r="A91" s="16">
        <f t="shared" si="9"/>
        <v>3</v>
      </c>
      <c r="B91" s="26"/>
      <c r="C91" s="24" t="s">
        <v>138</v>
      </c>
      <c r="D91" s="46">
        <v>1</v>
      </c>
      <c r="E91" s="26" t="s">
        <v>20</v>
      </c>
      <c r="F91" s="26"/>
      <c r="G91" s="53">
        <f t="shared" si="10"/>
        <v>0</v>
      </c>
    </row>
    <row r="92" spans="1:7" ht="36" x14ac:dyDescent="0.2">
      <c r="A92" s="16">
        <f t="shared" si="9"/>
        <v>4</v>
      </c>
      <c r="B92" s="26"/>
      <c r="C92" s="24" t="s">
        <v>139</v>
      </c>
      <c r="D92" s="46">
        <v>2</v>
      </c>
      <c r="E92" s="26" t="s">
        <v>20</v>
      </c>
      <c r="F92" s="26"/>
      <c r="G92" s="53">
        <f t="shared" si="10"/>
        <v>0</v>
      </c>
    </row>
    <row r="93" spans="1:7" ht="24" x14ac:dyDescent="0.2">
      <c r="A93" s="16">
        <f t="shared" si="9"/>
        <v>5</v>
      </c>
      <c r="B93" s="26"/>
      <c r="C93" s="24" t="s">
        <v>140</v>
      </c>
      <c r="D93" s="46">
        <v>2</v>
      </c>
      <c r="E93" s="26" t="s">
        <v>20</v>
      </c>
      <c r="F93" s="26"/>
      <c r="G93" s="53">
        <f t="shared" si="10"/>
        <v>0</v>
      </c>
    </row>
    <row r="94" spans="1:7" x14ac:dyDescent="0.2">
      <c r="A94" s="16">
        <f t="shared" si="9"/>
        <v>6</v>
      </c>
      <c r="B94" s="26"/>
      <c r="C94" s="24" t="s">
        <v>141</v>
      </c>
      <c r="D94" s="46">
        <v>3</v>
      </c>
      <c r="E94" s="26" t="s">
        <v>20</v>
      </c>
      <c r="F94" s="26"/>
      <c r="G94" s="53">
        <f t="shared" si="10"/>
        <v>0</v>
      </c>
    </row>
    <row r="95" spans="1:7" x14ac:dyDescent="0.2">
      <c r="A95" s="16">
        <f t="shared" si="9"/>
        <v>7</v>
      </c>
      <c r="B95" s="26"/>
      <c r="C95" s="27" t="s">
        <v>201</v>
      </c>
      <c r="D95" s="46">
        <v>184</v>
      </c>
      <c r="E95" s="26" t="s">
        <v>23</v>
      </c>
      <c r="F95" s="26"/>
      <c r="G95" s="53">
        <f t="shared" si="10"/>
        <v>0</v>
      </c>
    </row>
    <row r="96" spans="1:7" x14ac:dyDescent="0.2">
      <c r="A96" s="16">
        <f t="shared" si="9"/>
        <v>8</v>
      </c>
      <c r="B96" s="26"/>
      <c r="C96" s="24" t="s">
        <v>132</v>
      </c>
      <c r="D96" s="46">
        <v>4</v>
      </c>
      <c r="E96" s="26" t="s">
        <v>20</v>
      </c>
      <c r="F96" s="26"/>
      <c r="G96" s="53">
        <f t="shared" si="10"/>
        <v>0</v>
      </c>
    </row>
    <row r="97" spans="1:7" x14ac:dyDescent="0.2">
      <c r="A97" s="16">
        <f t="shared" si="9"/>
        <v>9</v>
      </c>
      <c r="B97" s="26"/>
      <c r="C97" s="24" t="s">
        <v>152</v>
      </c>
      <c r="D97" s="46">
        <v>4</v>
      </c>
      <c r="E97" s="26" t="s">
        <v>20</v>
      </c>
      <c r="F97" s="26"/>
      <c r="G97" s="53">
        <f t="shared" si="10"/>
        <v>0</v>
      </c>
    </row>
    <row r="98" spans="1:7" ht="24" x14ac:dyDescent="0.2">
      <c r="A98" s="16"/>
      <c r="B98" s="65"/>
      <c r="C98" s="25" t="s">
        <v>154</v>
      </c>
      <c r="D98" s="16"/>
      <c r="E98" s="16"/>
      <c r="F98" s="16"/>
      <c r="G98" s="53">
        <f t="shared" si="10"/>
        <v>0</v>
      </c>
    </row>
    <row r="99" spans="1:7" ht="24" x14ac:dyDescent="0.2">
      <c r="A99" s="16">
        <v>10</v>
      </c>
      <c r="B99" s="26"/>
      <c r="C99" s="24" t="s">
        <v>214</v>
      </c>
      <c r="D99" s="46">
        <v>1</v>
      </c>
      <c r="E99" s="26" t="s">
        <v>20</v>
      </c>
      <c r="F99" s="26"/>
      <c r="G99" s="53">
        <f t="shared" si="10"/>
        <v>0</v>
      </c>
    </row>
    <row r="100" spans="1:7" x14ac:dyDescent="0.2">
      <c r="A100" s="16">
        <v>11</v>
      </c>
      <c r="B100" s="26"/>
      <c r="C100" s="24" t="s">
        <v>215</v>
      </c>
      <c r="D100" s="46">
        <v>1</v>
      </c>
      <c r="E100" s="26" t="s">
        <v>20</v>
      </c>
      <c r="F100" s="26"/>
      <c r="G100" s="53">
        <f t="shared" si="10"/>
        <v>0</v>
      </c>
    </row>
    <row r="101" spans="1:7" x14ac:dyDescent="0.2">
      <c r="A101" s="16">
        <v>12</v>
      </c>
      <c r="B101" s="16"/>
      <c r="C101" s="74" t="s">
        <v>216</v>
      </c>
      <c r="D101" s="16">
        <v>14</v>
      </c>
      <c r="E101" s="75" t="s">
        <v>20</v>
      </c>
      <c r="F101" s="26"/>
      <c r="G101" s="53">
        <f t="shared" si="10"/>
        <v>0</v>
      </c>
    </row>
    <row r="102" spans="1:7" x14ac:dyDescent="0.2">
      <c r="A102" s="16">
        <v>13</v>
      </c>
      <c r="B102" s="27"/>
      <c r="C102" s="64" t="s">
        <v>217</v>
      </c>
      <c r="D102" s="26">
        <v>14</v>
      </c>
      <c r="E102" s="76" t="s">
        <v>20</v>
      </c>
      <c r="F102" s="26"/>
      <c r="G102" s="53">
        <f t="shared" si="10"/>
        <v>0</v>
      </c>
    </row>
    <row r="103" spans="1:7" ht="15" x14ac:dyDescent="0.25">
      <c r="A103" s="51"/>
      <c r="B103" s="31"/>
      <c r="C103" s="40" t="s">
        <v>0</v>
      </c>
      <c r="D103" s="34"/>
      <c r="E103" s="34"/>
      <c r="F103" s="34"/>
      <c r="G103" s="72">
        <f>SUM(G89:G102)</f>
        <v>0</v>
      </c>
    </row>
    <row r="104" spans="1:7" x14ac:dyDescent="0.2">
      <c r="B104" s="32"/>
      <c r="C104" s="41" t="s">
        <v>15</v>
      </c>
      <c r="D104" s="35"/>
      <c r="E104" s="35"/>
      <c r="F104" s="35"/>
      <c r="G104" s="50">
        <f>0.21*G103</f>
        <v>0</v>
      </c>
    </row>
    <row r="105" spans="1:7" x14ac:dyDescent="0.2">
      <c r="B105" s="32"/>
      <c r="C105" s="41"/>
      <c r="D105" s="35"/>
      <c r="E105" s="35"/>
      <c r="F105" s="35"/>
      <c r="G105" s="54"/>
    </row>
    <row r="106" spans="1:7" ht="15.75" x14ac:dyDescent="0.25">
      <c r="B106"/>
      <c r="C106" s="5" t="s">
        <v>155</v>
      </c>
      <c r="D106"/>
      <c r="E106"/>
      <c r="F106"/>
      <c r="G106"/>
    </row>
    <row r="107" spans="1:7" x14ac:dyDescent="0.2">
      <c r="A107" s="14" t="s">
        <v>5</v>
      </c>
      <c r="B107" s="14" t="s">
        <v>6</v>
      </c>
      <c r="C107" s="14" t="s">
        <v>7</v>
      </c>
      <c r="D107" s="14"/>
      <c r="E107" s="15" t="s">
        <v>8</v>
      </c>
      <c r="F107" s="15" t="s">
        <v>9</v>
      </c>
      <c r="G107" s="15" t="s">
        <v>0</v>
      </c>
    </row>
    <row r="108" spans="1:7" x14ac:dyDescent="0.2">
      <c r="A108" s="16">
        <f t="shared" ref="A108:A149" si="11">ROW(A1)</f>
        <v>1</v>
      </c>
      <c r="B108" s="16" t="s">
        <v>59</v>
      </c>
      <c r="C108" s="16" t="s">
        <v>60</v>
      </c>
      <c r="D108" s="45">
        <v>1</v>
      </c>
      <c r="E108" s="16" t="s">
        <v>20</v>
      </c>
      <c r="F108" s="16"/>
      <c r="G108" s="53">
        <f t="shared" ref="G108:G152" si="12">F108*D108</f>
        <v>0</v>
      </c>
    </row>
    <row r="109" spans="1:7" x14ac:dyDescent="0.2">
      <c r="A109" s="16">
        <f t="shared" si="11"/>
        <v>2</v>
      </c>
      <c r="B109" s="16" t="s">
        <v>119</v>
      </c>
      <c r="C109" s="16" t="s">
        <v>156</v>
      </c>
      <c r="D109" s="45">
        <v>2</v>
      </c>
      <c r="E109" s="16" t="s">
        <v>20</v>
      </c>
      <c r="F109" s="16"/>
      <c r="G109" s="53">
        <f t="shared" si="12"/>
        <v>0</v>
      </c>
    </row>
    <row r="110" spans="1:7" x14ac:dyDescent="0.2">
      <c r="A110" s="16">
        <f t="shared" si="11"/>
        <v>3</v>
      </c>
      <c r="B110" s="16" t="s">
        <v>120</v>
      </c>
      <c r="C110" s="16" t="s">
        <v>157</v>
      </c>
      <c r="D110" s="45">
        <v>1</v>
      </c>
      <c r="E110" s="16" t="s">
        <v>20</v>
      </c>
      <c r="F110" s="16"/>
      <c r="G110" s="53">
        <f t="shared" si="12"/>
        <v>0</v>
      </c>
    </row>
    <row r="111" spans="1:7" x14ac:dyDescent="0.2">
      <c r="A111" s="16">
        <f t="shared" si="11"/>
        <v>4</v>
      </c>
      <c r="B111" s="16" t="s">
        <v>61</v>
      </c>
      <c r="C111" s="16" t="s">
        <v>158</v>
      </c>
      <c r="D111" s="45">
        <v>1</v>
      </c>
      <c r="E111" s="16" t="s">
        <v>20</v>
      </c>
      <c r="F111" s="16"/>
      <c r="G111" s="53">
        <f t="shared" si="12"/>
        <v>0</v>
      </c>
    </row>
    <row r="112" spans="1:7" x14ac:dyDescent="0.2">
      <c r="A112" s="16">
        <f t="shared" si="11"/>
        <v>5</v>
      </c>
      <c r="B112" s="16"/>
      <c r="C112" s="16" t="s">
        <v>159</v>
      </c>
      <c r="D112" s="45">
        <v>1</v>
      </c>
      <c r="E112" s="16" t="s">
        <v>20</v>
      </c>
      <c r="F112" s="16"/>
      <c r="G112" s="53">
        <f t="shared" si="12"/>
        <v>0</v>
      </c>
    </row>
    <row r="113" spans="1:7" x14ac:dyDescent="0.2">
      <c r="A113" s="16">
        <f t="shared" si="11"/>
        <v>6</v>
      </c>
      <c r="B113" s="16" t="s">
        <v>62</v>
      </c>
      <c r="C113" s="16" t="s">
        <v>160</v>
      </c>
      <c r="D113" s="45">
        <v>1</v>
      </c>
      <c r="E113" s="16" t="s">
        <v>20</v>
      </c>
      <c r="F113" s="16"/>
      <c r="G113" s="53">
        <f t="shared" si="12"/>
        <v>0</v>
      </c>
    </row>
    <row r="114" spans="1:7" x14ac:dyDescent="0.2">
      <c r="A114" s="16">
        <f t="shared" si="11"/>
        <v>7</v>
      </c>
      <c r="B114" s="16" t="s">
        <v>161</v>
      </c>
      <c r="C114" s="16" t="s">
        <v>162</v>
      </c>
      <c r="D114" s="45">
        <v>1</v>
      </c>
      <c r="E114" s="16" t="s">
        <v>20</v>
      </c>
      <c r="F114" s="16"/>
      <c r="G114" s="53">
        <f t="shared" si="12"/>
        <v>0</v>
      </c>
    </row>
    <row r="115" spans="1:7" x14ac:dyDescent="0.2">
      <c r="A115" s="16">
        <f t="shared" si="11"/>
        <v>8</v>
      </c>
      <c r="B115" s="16"/>
      <c r="C115" s="16" t="s">
        <v>163</v>
      </c>
      <c r="D115" s="45">
        <v>1</v>
      </c>
      <c r="E115" s="16" t="s">
        <v>20</v>
      </c>
      <c r="F115" s="16"/>
      <c r="G115" s="53">
        <f t="shared" si="12"/>
        <v>0</v>
      </c>
    </row>
    <row r="116" spans="1:7" x14ac:dyDescent="0.2">
      <c r="A116" s="16">
        <f t="shared" si="11"/>
        <v>9</v>
      </c>
      <c r="B116" s="16" t="s">
        <v>63</v>
      </c>
      <c r="C116" s="16" t="s">
        <v>64</v>
      </c>
      <c r="D116" s="45">
        <v>2</v>
      </c>
      <c r="E116" s="16" t="s">
        <v>20</v>
      </c>
      <c r="F116" s="16"/>
      <c r="G116" s="53">
        <f t="shared" si="12"/>
        <v>0</v>
      </c>
    </row>
    <row r="117" spans="1:7" x14ac:dyDescent="0.2">
      <c r="A117" s="16">
        <f t="shared" si="11"/>
        <v>10</v>
      </c>
      <c r="B117" s="16" t="s">
        <v>65</v>
      </c>
      <c r="C117" s="16" t="s">
        <v>66</v>
      </c>
      <c r="D117" s="45">
        <v>1</v>
      </c>
      <c r="E117" s="16" t="s">
        <v>20</v>
      </c>
      <c r="F117" s="16"/>
      <c r="G117" s="53">
        <f t="shared" si="12"/>
        <v>0</v>
      </c>
    </row>
    <row r="118" spans="1:7" x14ac:dyDescent="0.2">
      <c r="A118" s="16">
        <f t="shared" si="11"/>
        <v>11</v>
      </c>
      <c r="B118" s="16" t="s">
        <v>61</v>
      </c>
      <c r="C118" s="16" t="s">
        <v>67</v>
      </c>
      <c r="D118" s="45">
        <v>1</v>
      </c>
      <c r="E118" s="16" t="s">
        <v>20</v>
      </c>
      <c r="F118" s="16"/>
      <c r="G118" s="53">
        <f t="shared" si="12"/>
        <v>0</v>
      </c>
    </row>
    <row r="119" spans="1:7" x14ac:dyDescent="0.2">
      <c r="A119" s="16">
        <f t="shared" si="11"/>
        <v>12</v>
      </c>
      <c r="B119" s="16"/>
      <c r="C119" s="16" t="s">
        <v>68</v>
      </c>
      <c r="D119" s="45">
        <v>1</v>
      </c>
      <c r="E119" s="16" t="s">
        <v>20</v>
      </c>
      <c r="F119" s="16"/>
      <c r="G119" s="53">
        <f t="shared" si="12"/>
        <v>0</v>
      </c>
    </row>
    <row r="120" spans="1:7" x14ac:dyDescent="0.2">
      <c r="A120" s="16">
        <f t="shared" si="11"/>
        <v>13</v>
      </c>
      <c r="B120" s="16" t="s">
        <v>69</v>
      </c>
      <c r="C120" s="16" t="s">
        <v>164</v>
      </c>
      <c r="D120" s="45">
        <v>19</v>
      </c>
      <c r="E120" s="16" t="s">
        <v>20</v>
      </c>
      <c r="F120" s="16"/>
      <c r="G120" s="53">
        <f t="shared" si="12"/>
        <v>0</v>
      </c>
    </row>
    <row r="121" spans="1:7" x14ac:dyDescent="0.2">
      <c r="A121" s="16">
        <f t="shared" si="11"/>
        <v>14</v>
      </c>
      <c r="B121" s="16" t="s">
        <v>121</v>
      </c>
      <c r="C121" s="16" t="s">
        <v>165</v>
      </c>
      <c r="D121" s="45">
        <v>19</v>
      </c>
      <c r="E121" s="16" t="s">
        <v>20</v>
      </c>
      <c r="F121" s="16"/>
      <c r="G121" s="53">
        <f t="shared" si="12"/>
        <v>0</v>
      </c>
    </row>
    <row r="122" spans="1:7" x14ac:dyDescent="0.2">
      <c r="A122" s="16">
        <f t="shared" si="11"/>
        <v>15</v>
      </c>
      <c r="B122" s="16" t="s">
        <v>166</v>
      </c>
      <c r="C122" s="16" t="s">
        <v>205</v>
      </c>
      <c r="D122" s="45">
        <v>5</v>
      </c>
      <c r="E122" s="16" t="s">
        <v>20</v>
      </c>
      <c r="F122" s="16"/>
      <c r="G122" s="53">
        <f t="shared" si="12"/>
        <v>0</v>
      </c>
    </row>
    <row r="123" spans="1:7" x14ac:dyDescent="0.2">
      <c r="A123" s="16">
        <f t="shared" si="11"/>
        <v>16</v>
      </c>
      <c r="B123" s="16"/>
      <c r="C123" s="16" t="s">
        <v>70</v>
      </c>
      <c r="D123" s="45">
        <v>6</v>
      </c>
      <c r="E123" s="16" t="s">
        <v>31</v>
      </c>
      <c r="F123" s="16"/>
      <c r="G123" s="53">
        <f t="shared" si="12"/>
        <v>0</v>
      </c>
    </row>
    <row r="124" spans="1:7" x14ac:dyDescent="0.2">
      <c r="A124" s="16">
        <f t="shared" si="11"/>
        <v>17</v>
      </c>
      <c r="B124" s="16"/>
      <c r="C124" s="16" t="s">
        <v>71</v>
      </c>
      <c r="D124" s="45">
        <v>6</v>
      </c>
      <c r="E124" s="16" t="s">
        <v>23</v>
      </c>
      <c r="F124" s="16"/>
      <c r="G124" s="53">
        <f t="shared" si="12"/>
        <v>0</v>
      </c>
    </row>
    <row r="125" spans="1:7" x14ac:dyDescent="0.2">
      <c r="A125" s="16">
        <f t="shared" si="11"/>
        <v>18</v>
      </c>
      <c r="B125" s="24" t="s">
        <v>212</v>
      </c>
      <c r="C125" s="24" t="s">
        <v>213</v>
      </c>
      <c r="D125" s="16">
        <v>29</v>
      </c>
      <c r="E125" s="16" t="s">
        <v>20</v>
      </c>
      <c r="F125" s="16"/>
      <c r="G125" s="53">
        <f t="shared" si="12"/>
        <v>0</v>
      </c>
    </row>
    <row r="126" spans="1:7" x14ac:dyDescent="0.2">
      <c r="A126" s="16">
        <f t="shared" si="11"/>
        <v>19</v>
      </c>
      <c r="B126" s="16" t="s">
        <v>72</v>
      </c>
      <c r="C126" s="16" t="s">
        <v>73</v>
      </c>
      <c r="D126" s="45">
        <v>54</v>
      </c>
      <c r="E126" s="16" t="s">
        <v>20</v>
      </c>
      <c r="F126" s="16"/>
      <c r="G126" s="53">
        <f t="shared" si="12"/>
        <v>0</v>
      </c>
    </row>
    <row r="127" spans="1:7" x14ac:dyDescent="0.2">
      <c r="A127" s="16">
        <f t="shared" si="11"/>
        <v>20</v>
      </c>
      <c r="B127" s="16" t="s">
        <v>74</v>
      </c>
      <c r="C127" s="16" t="s">
        <v>75</v>
      </c>
      <c r="D127" s="45">
        <v>54</v>
      </c>
      <c r="E127" s="16" t="s">
        <v>20</v>
      </c>
      <c r="F127" s="16"/>
      <c r="G127" s="53">
        <f t="shared" si="12"/>
        <v>0</v>
      </c>
    </row>
    <row r="128" spans="1:7" x14ac:dyDescent="0.2">
      <c r="A128" s="16">
        <f t="shared" si="11"/>
        <v>21</v>
      </c>
      <c r="B128" s="16" t="s">
        <v>76</v>
      </c>
      <c r="C128" s="16" t="s">
        <v>77</v>
      </c>
      <c r="D128" s="45">
        <v>54</v>
      </c>
      <c r="E128" s="16" t="s">
        <v>20</v>
      </c>
      <c r="F128" s="16"/>
      <c r="G128" s="53">
        <f t="shared" si="12"/>
        <v>0</v>
      </c>
    </row>
    <row r="129" spans="1:7" x14ac:dyDescent="0.2">
      <c r="A129" s="16">
        <f t="shared" si="11"/>
        <v>22</v>
      </c>
      <c r="B129" s="16" t="s">
        <v>78</v>
      </c>
      <c r="C129" s="16" t="s">
        <v>79</v>
      </c>
      <c r="D129" s="45">
        <v>54</v>
      </c>
      <c r="E129" s="16" t="s">
        <v>20</v>
      </c>
      <c r="F129" s="16"/>
      <c r="G129" s="53">
        <f t="shared" si="12"/>
        <v>0</v>
      </c>
    </row>
    <row r="130" spans="1:7" x14ac:dyDescent="0.2">
      <c r="A130" s="16">
        <f t="shared" si="11"/>
        <v>23</v>
      </c>
      <c r="B130" s="16" t="s">
        <v>80</v>
      </c>
      <c r="C130" s="16" t="s">
        <v>167</v>
      </c>
      <c r="D130" s="45">
        <v>2</v>
      </c>
      <c r="E130" s="16" t="s">
        <v>20</v>
      </c>
      <c r="F130" s="16"/>
      <c r="G130" s="53">
        <f t="shared" si="12"/>
        <v>0</v>
      </c>
    </row>
    <row r="131" spans="1:7" x14ac:dyDescent="0.2">
      <c r="A131" s="16">
        <f t="shared" si="11"/>
        <v>24</v>
      </c>
      <c r="B131" s="16"/>
      <c r="C131" s="16" t="s">
        <v>168</v>
      </c>
      <c r="D131" s="45">
        <v>1</v>
      </c>
      <c r="E131" s="16" t="s">
        <v>20</v>
      </c>
      <c r="F131" s="16"/>
      <c r="G131" s="53">
        <f t="shared" si="12"/>
        <v>0</v>
      </c>
    </row>
    <row r="132" spans="1:7" x14ac:dyDescent="0.2">
      <c r="A132" s="16">
        <f t="shared" si="11"/>
        <v>25</v>
      </c>
      <c r="B132" s="16" t="s">
        <v>38</v>
      </c>
      <c r="C132" s="16" t="s">
        <v>39</v>
      </c>
      <c r="D132" s="45">
        <v>102</v>
      </c>
      <c r="E132" s="16" t="s">
        <v>40</v>
      </c>
      <c r="F132" s="16"/>
      <c r="G132" s="53">
        <f t="shared" si="12"/>
        <v>0</v>
      </c>
    </row>
    <row r="133" spans="1:7" x14ac:dyDescent="0.2">
      <c r="A133" s="16">
        <f t="shared" si="11"/>
        <v>26</v>
      </c>
      <c r="B133" s="16" t="s">
        <v>81</v>
      </c>
      <c r="C133" s="16" t="s">
        <v>82</v>
      </c>
      <c r="D133" s="45">
        <v>28</v>
      </c>
      <c r="E133" s="16" t="s">
        <v>20</v>
      </c>
      <c r="F133" s="16"/>
      <c r="G133" s="53">
        <f t="shared" si="12"/>
        <v>0</v>
      </c>
    </row>
    <row r="134" spans="1:7" x14ac:dyDescent="0.2">
      <c r="A134" s="16">
        <f t="shared" si="11"/>
        <v>27</v>
      </c>
      <c r="B134" s="16" t="s">
        <v>169</v>
      </c>
      <c r="C134" s="16" t="s">
        <v>170</v>
      </c>
      <c r="D134" s="45">
        <v>6</v>
      </c>
      <c r="E134" s="16" t="s">
        <v>20</v>
      </c>
      <c r="F134" s="16"/>
      <c r="G134" s="53">
        <f t="shared" si="12"/>
        <v>0</v>
      </c>
    </row>
    <row r="135" spans="1:7" x14ac:dyDescent="0.2">
      <c r="A135" s="16">
        <f t="shared" si="11"/>
        <v>28</v>
      </c>
      <c r="B135" s="16" t="s">
        <v>118</v>
      </c>
      <c r="C135" s="16" t="s">
        <v>135</v>
      </c>
      <c r="D135" s="45">
        <v>6</v>
      </c>
      <c r="E135" s="16" t="s">
        <v>20</v>
      </c>
      <c r="F135" s="16"/>
      <c r="G135" s="53">
        <f t="shared" si="12"/>
        <v>0</v>
      </c>
    </row>
    <row r="136" spans="1:7" x14ac:dyDescent="0.2">
      <c r="A136" s="16">
        <f t="shared" si="11"/>
        <v>29</v>
      </c>
      <c r="B136" s="16"/>
      <c r="C136" s="16" t="s">
        <v>83</v>
      </c>
      <c r="D136" s="45">
        <v>6</v>
      </c>
      <c r="E136" s="16" t="s">
        <v>20</v>
      </c>
      <c r="F136" s="16"/>
      <c r="G136" s="53">
        <f t="shared" si="12"/>
        <v>0</v>
      </c>
    </row>
    <row r="137" spans="1:7" x14ac:dyDescent="0.2">
      <c r="A137" s="16">
        <f t="shared" si="11"/>
        <v>30</v>
      </c>
      <c r="B137" s="16"/>
      <c r="C137" s="16" t="s">
        <v>84</v>
      </c>
      <c r="D137" s="45">
        <v>6</v>
      </c>
      <c r="E137" s="16" t="s">
        <v>20</v>
      </c>
      <c r="F137" s="16"/>
      <c r="G137" s="53">
        <f t="shared" si="12"/>
        <v>0</v>
      </c>
    </row>
    <row r="138" spans="1:7" x14ac:dyDescent="0.2">
      <c r="A138" s="16">
        <f t="shared" si="11"/>
        <v>31</v>
      </c>
      <c r="B138" s="16" t="s">
        <v>85</v>
      </c>
      <c r="C138" s="16" t="s">
        <v>186</v>
      </c>
      <c r="D138" s="46">
        <v>2565</v>
      </c>
      <c r="E138" s="16" t="s">
        <v>23</v>
      </c>
      <c r="F138" s="16"/>
      <c r="G138" s="53">
        <f t="shared" si="12"/>
        <v>0</v>
      </c>
    </row>
    <row r="139" spans="1:7" x14ac:dyDescent="0.2">
      <c r="A139" s="16">
        <f t="shared" si="11"/>
        <v>32</v>
      </c>
      <c r="B139" s="16" t="s">
        <v>35</v>
      </c>
      <c r="C139" s="16" t="s">
        <v>86</v>
      </c>
      <c r="D139" s="46">
        <v>56</v>
      </c>
      <c r="E139" s="16" t="s">
        <v>23</v>
      </c>
      <c r="F139" s="16"/>
      <c r="G139" s="53">
        <f t="shared" si="12"/>
        <v>0</v>
      </c>
    </row>
    <row r="140" spans="1:7" x14ac:dyDescent="0.2">
      <c r="A140" s="16">
        <f t="shared" si="11"/>
        <v>33</v>
      </c>
      <c r="B140" s="16" t="s">
        <v>87</v>
      </c>
      <c r="C140" s="16" t="s">
        <v>88</v>
      </c>
      <c r="D140" s="46">
        <v>56</v>
      </c>
      <c r="E140" s="16" t="s">
        <v>23</v>
      </c>
      <c r="F140" s="16"/>
      <c r="G140" s="53">
        <f t="shared" si="12"/>
        <v>0</v>
      </c>
    </row>
    <row r="141" spans="1:7" x14ac:dyDescent="0.2">
      <c r="A141" s="16">
        <f t="shared" si="11"/>
        <v>34</v>
      </c>
      <c r="B141" s="16" t="s">
        <v>89</v>
      </c>
      <c r="C141" s="16" t="s">
        <v>90</v>
      </c>
      <c r="D141" s="45">
        <v>10</v>
      </c>
      <c r="E141" s="16" t="s">
        <v>20</v>
      </c>
      <c r="F141" s="16"/>
      <c r="G141" s="53">
        <f t="shared" si="12"/>
        <v>0</v>
      </c>
    </row>
    <row r="142" spans="1:7" x14ac:dyDescent="0.2">
      <c r="A142" s="16">
        <f t="shared" si="11"/>
        <v>35</v>
      </c>
      <c r="B142" s="16" t="s">
        <v>91</v>
      </c>
      <c r="C142" s="16" t="s">
        <v>92</v>
      </c>
      <c r="D142" s="45">
        <v>114</v>
      </c>
      <c r="E142" s="16" t="s">
        <v>20</v>
      </c>
      <c r="F142" s="16"/>
      <c r="G142" s="53">
        <f t="shared" si="12"/>
        <v>0</v>
      </c>
    </row>
    <row r="143" spans="1:7" x14ac:dyDescent="0.2">
      <c r="A143" s="16">
        <f t="shared" si="11"/>
        <v>36</v>
      </c>
      <c r="B143" s="16" t="s">
        <v>36</v>
      </c>
      <c r="C143" s="16" t="s">
        <v>93</v>
      </c>
      <c r="D143" s="45">
        <v>10</v>
      </c>
      <c r="E143" s="16" t="s">
        <v>20</v>
      </c>
      <c r="F143" s="16"/>
      <c r="G143" s="53">
        <f t="shared" si="12"/>
        <v>0</v>
      </c>
    </row>
    <row r="144" spans="1:7" x14ac:dyDescent="0.2">
      <c r="A144" s="16">
        <f t="shared" si="11"/>
        <v>37</v>
      </c>
      <c r="B144" s="16"/>
      <c r="C144" s="16" t="s">
        <v>33</v>
      </c>
      <c r="D144" s="45">
        <v>8</v>
      </c>
      <c r="E144" s="16" t="s">
        <v>31</v>
      </c>
      <c r="F144" s="16"/>
      <c r="G144" s="53">
        <f t="shared" si="12"/>
        <v>0</v>
      </c>
    </row>
    <row r="145" spans="1:7" x14ac:dyDescent="0.2">
      <c r="A145" s="16">
        <f t="shared" si="11"/>
        <v>38</v>
      </c>
      <c r="B145" s="16"/>
      <c r="C145" s="16" t="s">
        <v>34</v>
      </c>
      <c r="D145" s="45">
        <v>8</v>
      </c>
      <c r="E145" s="16" t="s">
        <v>31</v>
      </c>
      <c r="F145" s="16"/>
      <c r="G145" s="53">
        <f t="shared" si="12"/>
        <v>0</v>
      </c>
    </row>
    <row r="146" spans="1:7" x14ac:dyDescent="0.2">
      <c r="A146" s="16">
        <f t="shared" si="11"/>
        <v>39</v>
      </c>
      <c r="B146" s="16"/>
      <c r="C146" s="16" t="s">
        <v>94</v>
      </c>
      <c r="D146" s="45">
        <v>8</v>
      </c>
      <c r="E146" s="16" t="s">
        <v>31</v>
      </c>
      <c r="F146" s="16"/>
      <c r="G146" s="53">
        <f t="shared" si="12"/>
        <v>0</v>
      </c>
    </row>
    <row r="147" spans="1:7" x14ac:dyDescent="0.2">
      <c r="A147" s="16">
        <f t="shared" si="11"/>
        <v>40</v>
      </c>
      <c r="B147" s="16"/>
      <c r="C147" s="16" t="s">
        <v>123</v>
      </c>
      <c r="D147" s="45">
        <v>7</v>
      </c>
      <c r="E147" s="16" t="s">
        <v>124</v>
      </c>
      <c r="F147" s="16"/>
      <c r="G147" s="53">
        <f t="shared" si="12"/>
        <v>0</v>
      </c>
    </row>
    <row r="148" spans="1:7" x14ac:dyDescent="0.2">
      <c r="A148" s="16">
        <f t="shared" si="11"/>
        <v>41</v>
      </c>
      <c r="B148" s="16"/>
      <c r="C148" s="16" t="s">
        <v>95</v>
      </c>
      <c r="D148" s="45">
        <v>8</v>
      </c>
      <c r="E148" s="16" t="s">
        <v>31</v>
      </c>
      <c r="F148" s="16"/>
      <c r="G148" s="53">
        <f t="shared" si="12"/>
        <v>0</v>
      </c>
    </row>
    <row r="149" spans="1:7" x14ac:dyDescent="0.2">
      <c r="A149" s="16">
        <f t="shared" si="11"/>
        <v>42</v>
      </c>
      <c r="B149" s="16" t="s">
        <v>121</v>
      </c>
      <c r="C149" s="16" t="s">
        <v>122</v>
      </c>
      <c r="D149" s="45">
        <v>1</v>
      </c>
      <c r="E149" s="16" t="s">
        <v>20</v>
      </c>
      <c r="F149" s="16"/>
      <c r="G149" s="53">
        <f t="shared" si="12"/>
        <v>0</v>
      </c>
    </row>
    <row r="150" spans="1:7" x14ac:dyDescent="0.2">
      <c r="A150" s="16">
        <v>43</v>
      </c>
      <c r="B150" s="16"/>
      <c r="C150" s="16" t="s">
        <v>223</v>
      </c>
      <c r="D150" s="16">
        <v>62</v>
      </c>
      <c r="E150" s="16" t="s">
        <v>20</v>
      </c>
      <c r="F150" s="16"/>
      <c r="G150" s="53">
        <f t="shared" si="12"/>
        <v>0</v>
      </c>
    </row>
    <row r="151" spans="1:7" x14ac:dyDescent="0.2">
      <c r="A151" s="16">
        <v>44</v>
      </c>
      <c r="B151" s="16"/>
      <c r="C151" s="16" t="s">
        <v>224</v>
      </c>
      <c r="D151" s="16">
        <v>62</v>
      </c>
      <c r="E151" s="16" t="s">
        <v>20</v>
      </c>
      <c r="F151" s="16"/>
      <c r="G151" s="53">
        <f t="shared" si="12"/>
        <v>0</v>
      </c>
    </row>
    <row r="152" spans="1:7" x14ac:dyDescent="0.2">
      <c r="A152" s="16">
        <v>45</v>
      </c>
      <c r="B152" s="16"/>
      <c r="C152" s="16" t="s">
        <v>225</v>
      </c>
      <c r="D152" s="16">
        <v>62</v>
      </c>
      <c r="E152" s="16" t="s">
        <v>20</v>
      </c>
      <c r="F152" s="16"/>
      <c r="G152" s="53">
        <f t="shared" si="12"/>
        <v>0</v>
      </c>
    </row>
    <row r="153" spans="1:7" ht="15" x14ac:dyDescent="0.25">
      <c r="A153" s="51"/>
      <c r="B153" s="11"/>
      <c r="C153" s="43" t="s">
        <v>0</v>
      </c>
      <c r="D153" s="66"/>
      <c r="E153" s="17"/>
      <c r="F153" s="17"/>
      <c r="G153" s="67">
        <f>SUM(G108:G152)</f>
        <v>0</v>
      </c>
    </row>
    <row r="154" spans="1:7" x14ac:dyDescent="0.2">
      <c r="B154" s="1"/>
      <c r="C154" s="44" t="s">
        <v>15</v>
      </c>
      <c r="D154" s="16"/>
      <c r="E154" s="12"/>
      <c r="F154" s="12"/>
      <c r="G154" s="68">
        <f>0.21*G153</f>
        <v>0</v>
      </c>
    </row>
    <row r="155" spans="1:7" x14ac:dyDescent="0.2">
      <c r="B155"/>
      <c r="C155"/>
      <c r="D155"/>
      <c r="E155"/>
      <c r="F155"/>
      <c r="G155"/>
    </row>
    <row r="156" spans="1:7" ht="15.75" x14ac:dyDescent="0.25">
      <c r="B156"/>
      <c r="C156" s="5" t="s">
        <v>171</v>
      </c>
      <c r="D156"/>
      <c r="E156"/>
      <c r="F156"/>
      <c r="G156"/>
    </row>
    <row r="157" spans="1:7" x14ac:dyDescent="0.2">
      <c r="A157" s="14" t="s">
        <v>5</v>
      </c>
      <c r="B157" s="14" t="s">
        <v>6</v>
      </c>
      <c r="C157" s="14" t="s">
        <v>7</v>
      </c>
      <c r="D157" s="14"/>
      <c r="E157" s="15" t="s">
        <v>8</v>
      </c>
      <c r="F157" s="15" t="s">
        <v>9</v>
      </c>
      <c r="G157" s="15" t="s">
        <v>0</v>
      </c>
    </row>
    <row r="158" spans="1:7" x14ac:dyDescent="0.2">
      <c r="A158" s="16">
        <f t="shared" ref="A158:A177" si="13">ROW(A1)</f>
        <v>1</v>
      </c>
      <c r="B158" s="16"/>
      <c r="C158" s="16" t="s">
        <v>172</v>
      </c>
      <c r="D158" s="45">
        <v>1</v>
      </c>
      <c r="E158" s="16" t="s">
        <v>20</v>
      </c>
      <c r="F158" s="16"/>
      <c r="G158" s="53">
        <f t="shared" ref="G158:G177" si="14">F158*D158</f>
        <v>0</v>
      </c>
    </row>
    <row r="159" spans="1:7" x14ac:dyDescent="0.2">
      <c r="A159" s="16">
        <f t="shared" si="13"/>
        <v>2</v>
      </c>
      <c r="B159" s="16"/>
      <c r="C159" s="16" t="s">
        <v>173</v>
      </c>
      <c r="D159" s="45">
        <v>10</v>
      </c>
      <c r="E159" s="16" t="s">
        <v>20</v>
      </c>
      <c r="F159" s="16"/>
      <c r="G159" s="53">
        <f t="shared" si="14"/>
        <v>0</v>
      </c>
    </row>
    <row r="160" spans="1:7" x14ac:dyDescent="0.2">
      <c r="A160" s="16">
        <f t="shared" si="13"/>
        <v>3</v>
      </c>
      <c r="B160" s="16"/>
      <c r="C160" s="16" t="s">
        <v>174</v>
      </c>
      <c r="D160" s="45">
        <v>1</v>
      </c>
      <c r="E160" s="16" t="s">
        <v>20</v>
      </c>
      <c r="F160" s="16"/>
      <c r="G160" s="53">
        <f t="shared" si="14"/>
        <v>0</v>
      </c>
    </row>
    <row r="161" spans="1:7" x14ac:dyDescent="0.2">
      <c r="A161" s="16">
        <f t="shared" si="13"/>
        <v>4</v>
      </c>
      <c r="B161" s="16"/>
      <c r="C161" s="16" t="s">
        <v>175</v>
      </c>
      <c r="D161" s="45">
        <v>2</v>
      </c>
      <c r="E161" s="16" t="s">
        <v>20</v>
      </c>
      <c r="F161" s="16"/>
      <c r="G161" s="53">
        <f t="shared" si="14"/>
        <v>0</v>
      </c>
    </row>
    <row r="162" spans="1:7" x14ac:dyDescent="0.2">
      <c r="A162" s="16">
        <f t="shared" si="13"/>
        <v>5</v>
      </c>
      <c r="B162" s="16"/>
      <c r="C162" s="16" t="s">
        <v>176</v>
      </c>
      <c r="D162" s="45">
        <v>2</v>
      </c>
      <c r="E162" s="16" t="s">
        <v>20</v>
      </c>
      <c r="F162" s="16"/>
      <c r="G162" s="53">
        <f t="shared" si="14"/>
        <v>0</v>
      </c>
    </row>
    <row r="163" spans="1:7" x14ac:dyDescent="0.2">
      <c r="A163" s="16">
        <f t="shared" si="13"/>
        <v>6</v>
      </c>
      <c r="B163" s="16"/>
      <c r="C163" s="16" t="s">
        <v>102</v>
      </c>
      <c r="D163" s="45">
        <v>1</v>
      </c>
      <c r="E163" s="16" t="s">
        <v>20</v>
      </c>
      <c r="F163" s="16"/>
      <c r="G163" s="53">
        <f t="shared" si="14"/>
        <v>0</v>
      </c>
    </row>
    <row r="164" spans="1:7" x14ac:dyDescent="0.2">
      <c r="A164" s="16">
        <f t="shared" si="13"/>
        <v>7</v>
      </c>
      <c r="B164" s="16"/>
      <c r="C164" s="16" t="s">
        <v>103</v>
      </c>
      <c r="D164" s="45">
        <v>2</v>
      </c>
      <c r="E164" s="16" t="s">
        <v>20</v>
      </c>
      <c r="F164" s="16"/>
      <c r="G164" s="53">
        <f t="shared" si="14"/>
        <v>0</v>
      </c>
    </row>
    <row r="165" spans="1:7" x14ac:dyDescent="0.2">
      <c r="A165" s="16">
        <f t="shared" si="13"/>
        <v>8</v>
      </c>
      <c r="B165" s="16"/>
      <c r="C165" s="16" t="s">
        <v>183</v>
      </c>
      <c r="D165" s="45">
        <v>19</v>
      </c>
      <c r="E165" s="16" t="s">
        <v>20</v>
      </c>
      <c r="F165" s="16"/>
      <c r="G165" s="53">
        <f t="shared" si="14"/>
        <v>0</v>
      </c>
    </row>
    <row r="166" spans="1:7" x14ac:dyDescent="0.2">
      <c r="A166" s="16">
        <f t="shared" si="13"/>
        <v>9</v>
      </c>
      <c r="B166" s="16"/>
      <c r="C166" s="16" t="s">
        <v>184</v>
      </c>
      <c r="D166" s="45">
        <v>19</v>
      </c>
      <c r="E166" s="16" t="s">
        <v>20</v>
      </c>
      <c r="F166" s="16"/>
      <c r="G166" s="53">
        <f t="shared" si="14"/>
        <v>0</v>
      </c>
    </row>
    <row r="167" spans="1:7" x14ac:dyDescent="0.2">
      <c r="A167" s="16">
        <f t="shared" si="13"/>
        <v>10</v>
      </c>
      <c r="B167" s="16"/>
      <c r="C167" s="16" t="s">
        <v>177</v>
      </c>
      <c r="D167" s="45">
        <v>6</v>
      </c>
      <c r="E167" s="16" t="s">
        <v>20</v>
      </c>
      <c r="F167" s="16"/>
      <c r="G167" s="53">
        <f t="shared" si="14"/>
        <v>0</v>
      </c>
    </row>
    <row r="168" spans="1:7" x14ac:dyDescent="0.2">
      <c r="A168" s="16">
        <f t="shared" si="13"/>
        <v>11</v>
      </c>
      <c r="B168" s="16"/>
      <c r="C168" s="16" t="s">
        <v>178</v>
      </c>
      <c r="D168" s="45">
        <v>6</v>
      </c>
      <c r="E168" s="16" t="s">
        <v>20</v>
      </c>
      <c r="F168" s="16"/>
      <c r="G168" s="53">
        <f t="shared" si="14"/>
        <v>0</v>
      </c>
    </row>
    <row r="169" spans="1:7" x14ac:dyDescent="0.2">
      <c r="A169" s="16">
        <f t="shared" si="13"/>
        <v>12</v>
      </c>
      <c r="B169" s="16"/>
      <c r="C169" s="16" t="s">
        <v>179</v>
      </c>
      <c r="D169" s="45">
        <v>1</v>
      </c>
      <c r="E169" s="16" t="s">
        <v>20</v>
      </c>
      <c r="F169" s="16"/>
      <c r="G169" s="53">
        <f t="shared" si="14"/>
        <v>0</v>
      </c>
    </row>
    <row r="170" spans="1:7" x14ac:dyDescent="0.2">
      <c r="A170" s="16">
        <f t="shared" si="13"/>
        <v>13</v>
      </c>
      <c r="B170" s="16"/>
      <c r="C170" s="16" t="s">
        <v>180</v>
      </c>
      <c r="D170" s="45">
        <v>6</v>
      </c>
      <c r="E170" s="16" t="s">
        <v>20</v>
      </c>
      <c r="F170" s="16"/>
      <c r="G170" s="53">
        <f t="shared" si="14"/>
        <v>0</v>
      </c>
    </row>
    <row r="171" spans="1:7" x14ac:dyDescent="0.2">
      <c r="A171" s="16">
        <f t="shared" si="13"/>
        <v>14</v>
      </c>
      <c r="B171" s="26"/>
      <c r="C171" s="64" t="s">
        <v>202</v>
      </c>
      <c r="D171" s="46">
        <v>2565</v>
      </c>
      <c r="E171" s="26" t="s">
        <v>20</v>
      </c>
      <c r="F171" s="26"/>
      <c r="G171" s="53">
        <f t="shared" si="14"/>
        <v>0</v>
      </c>
    </row>
    <row r="172" spans="1:7" x14ac:dyDescent="0.2">
      <c r="A172" s="16">
        <f t="shared" si="13"/>
        <v>15</v>
      </c>
      <c r="B172" s="26"/>
      <c r="C172" s="64" t="s">
        <v>203</v>
      </c>
      <c r="D172" s="46">
        <v>56</v>
      </c>
      <c r="E172" s="26" t="s">
        <v>23</v>
      </c>
      <c r="F172" s="26"/>
      <c r="G172" s="53">
        <f t="shared" si="14"/>
        <v>0</v>
      </c>
    </row>
    <row r="173" spans="1:7" x14ac:dyDescent="0.2">
      <c r="A173" s="16">
        <f t="shared" si="13"/>
        <v>16</v>
      </c>
      <c r="B173" s="26"/>
      <c r="C173" s="64" t="s">
        <v>204</v>
      </c>
      <c r="D173" s="46">
        <v>56</v>
      </c>
      <c r="E173" s="26" t="s">
        <v>23</v>
      </c>
      <c r="F173" s="26"/>
      <c r="G173" s="53">
        <f t="shared" si="14"/>
        <v>0</v>
      </c>
    </row>
    <row r="174" spans="1:7" x14ac:dyDescent="0.2">
      <c r="A174" s="16">
        <f t="shared" si="13"/>
        <v>17</v>
      </c>
      <c r="B174" s="45"/>
      <c r="C174" s="45" t="s">
        <v>181</v>
      </c>
      <c r="D174" s="45">
        <v>1</v>
      </c>
      <c r="E174" s="16" t="s">
        <v>20</v>
      </c>
      <c r="F174" s="16"/>
      <c r="G174" s="53">
        <f t="shared" si="14"/>
        <v>0</v>
      </c>
    </row>
    <row r="175" spans="1:7" x14ac:dyDescent="0.2">
      <c r="A175" s="16">
        <f t="shared" si="13"/>
        <v>18</v>
      </c>
      <c r="B175" s="45"/>
      <c r="C175" s="45" t="s">
        <v>182</v>
      </c>
      <c r="D175" s="45">
        <v>1</v>
      </c>
      <c r="E175" s="16" t="s">
        <v>20</v>
      </c>
      <c r="F175" s="16"/>
      <c r="G175" s="53">
        <f t="shared" si="14"/>
        <v>0</v>
      </c>
    </row>
    <row r="176" spans="1:7" x14ac:dyDescent="0.2">
      <c r="A176" s="16">
        <f t="shared" si="13"/>
        <v>19</v>
      </c>
      <c r="B176" s="24"/>
      <c r="C176" s="24" t="s">
        <v>210</v>
      </c>
      <c r="D176" s="16">
        <v>29</v>
      </c>
      <c r="E176" s="16" t="s">
        <v>20</v>
      </c>
      <c r="F176" s="16"/>
      <c r="G176" s="53">
        <f t="shared" si="14"/>
        <v>0</v>
      </c>
    </row>
    <row r="177" spans="1:7" x14ac:dyDescent="0.2">
      <c r="A177" s="16">
        <f t="shared" si="13"/>
        <v>20</v>
      </c>
      <c r="B177" s="24"/>
      <c r="C177" s="24" t="s">
        <v>211</v>
      </c>
      <c r="D177" s="16">
        <v>29</v>
      </c>
      <c r="E177" s="16" t="s">
        <v>20</v>
      </c>
      <c r="F177" s="16"/>
      <c r="G177" s="53">
        <f t="shared" si="14"/>
        <v>0</v>
      </c>
    </row>
    <row r="178" spans="1:7" ht="15" x14ac:dyDescent="0.25">
      <c r="A178" s="51"/>
      <c r="B178" s="11"/>
      <c r="C178" s="43" t="s">
        <v>0</v>
      </c>
      <c r="D178" s="66"/>
      <c r="E178" s="17"/>
      <c r="F178" s="17"/>
      <c r="G178" s="67">
        <f>SUM(G158:G177)</f>
        <v>0</v>
      </c>
    </row>
    <row r="179" spans="1:7" x14ac:dyDescent="0.2">
      <c r="B179" s="1"/>
      <c r="C179" s="44" t="s">
        <v>185</v>
      </c>
      <c r="D179" s="16"/>
      <c r="E179" s="12"/>
      <c r="F179" s="12"/>
      <c r="G179" s="68">
        <f>0.21*G178</f>
        <v>0</v>
      </c>
    </row>
    <row r="180" spans="1:7" x14ac:dyDescent="0.2">
      <c r="B180" s="1"/>
      <c r="C180" s="44"/>
      <c r="D180" s="16"/>
      <c r="E180" s="12"/>
      <c r="F180" s="12"/>
      <c r="G180" s="68"/>
    </row>
    <row r="181" spans="1:7" ht="15.75" x14ac:dyDescent="0.25">
      <c r="B181"/>
      <c r="C181" s="5" t="s">
        <v>105</v>
      </c>
      <c r="D181"/>
      <c r="E181"/>
      <c r="F181"/>
      <c r="G181"/>
    </row>
    <row r="182" spans="1:7" x14ac:dyDescent="0.2">
      <c r="A182" s="14" t="s">
        <v>5</v>
      </c>
      <c r="B182" s="14" t="s">
        <v>6</v>
      </c>
      <c r="C182" s="39" t="s">
        <v>7</v>
      </c>
      <c r="D182" s="15" t="s">
        <v>117</v>
      </c>
      <c r="E182" s="14" t="s">
        <v>143</v>
      </c>
      <c r="F182" s="15" t="s">
        <v>9</v>
      </c>
      <c r="G182" s="52" t="s">
        <v>0</v>
      </c>
    </row>
    <row r="183" spans="1:7" x14ac:dyDescent="0.2">
      <c r="A183" s="16">
        <f t="shared" ref="A183:A191" si="15">ROW(A1)</f>
        <v>1</v>
      </c>
      <c r="B183" s="16"/>
      <c r="C183" s="16" t="s">
        <v>33</v>
      </c>
      <c r="D183" s="16">
        <v>8</v>
      </c>
      <c r="E183" s="16" t="s">
        <v>31</v>
      </c>
      <c r="F183" s="16"/>
      <c r="G183" s="53">
        <f t="shared" ref="G183:G191" si="16">F183*D183</f>
        <v>0</v>
      </c>
    </row>
    <row r="184" spans="1:7" x14ac:dyDescent="0.2">
      <c r="A184" s="16">
        <f t="shared" si="15"/>
        <v>2</v>
      </c>
      <c r="B184" s="16"/>
      <c r="C184" s="16" t="s">
        <v>34</v>
      </c>
      <c r="D184" s="16">
        <v>8</v>
      </c>
      <c r="E184" s="16" t="s">
        <v>31</v>
      </c>
      <c r="F184" s="16"/>
      <c r="G184" s="53">
        <f t="shared" si="16"/>
        <v>0</v>
      </c>
    </row>
    <row r="185" spans="1:7" x14ac:dyDescent="0.2">
      <c r="A185" s="16">
        <f t="shared" si="15"/>
        <v>3</v>
      </c>
      <c r="B185" s="16" t="s">
        <v>106</v>
      </c>
      <c r="C185" s="16" t="s">
        <v>107</v>
      </c>
      <c r="D185" s="16">
        <v>5</v>
      </c>
      <c r="E185" s="16" t="s">
        <v>20</v>
      </c>
      <c r="F185" s="16"/>
      <c r="G185" s="53">
        <f t="shared" si="16"/>
        <v>0</v>
      </c>
    </row>
    <row r="186" spans="1:7" x14ac:dyDescent="0.2">
      <c r="A186" s="16">
        <f t="shared" si="15"/>
        <v>4</v>
      </c>
      <c r="B186" s="16" t="s">
        <v>108</v>
      </c>
      <c r="C186" s="16" t="s">
        <v>109</v>
      </c>
      <c r="D186" s="16">
        <v>5</v>
      </c>
      <c r="E186" s="16" t="s">
        <v>20</v>
      </c>
      <c r="F186" s="16"/>
      <c r="G186" s="53">
        <f t="shared" si="16"/>
        <v>0</v>
      </c>
    </row>
    <row r="187" spans="1:7" x14ac:dyDescent="0.2">
      <c r="A187" s="16">
        <f t="shared" si="15"/>
        <v>5</v>
      </c>
      <c r="B187" s="16" t="s">
        <v>110</v>
      </c>
      <c r="C187" s="16" t="s">
        <v>111</v>
      </c>
      <c r="D187" s="16">
        <v>5</v>
      </c>
      <c r="E187" s="16" t="s">
        <v>20</v>
      </c>
      <c r="F187" s="16"/>
      <c r="G187" s="53">
        <f t="shared" si="16"/>
        <v>0</v>
      </c>
    </row>
    <row r="188" spans="1:7" x14ac:dyDescent="0.2">
      <c r="A188" s="16">
        <f t="shared" si="15"/>
        <v>6</v>
      </c>
      <c r="B188" s="16" t="s">
        <v>112</v>
      </c>
      <c r="C188" s="16" t="s">
        <v>113</v>
      </c>
      <c r="D188" s="16">
        <v>5</v>
      </c>
      <c r="E188" s="16" t="s">
        <v>20</v>
      </c>
      <c r="F188" s="16"/>
      <c r="G188" s="53">
        <f t="shared" si="16"/>
        <v>0</v>
      </c>
    </row>
    <row r="189" spans="1:7" x14ac:dyDescent="0.2">
      <c r="A189" s="16">
        <f t="shared" si="15"/>
        <v>7</v>
      </c>
      <c r="B189" s="16" t="s">
        <v>114</v>
      </c>
      <c r="C189" s="16" t="s">
        <v>115</v>
      </c>
      <c r="D189" s="16">
        <v>5</v>
      </c>
      <c r="E189" s="16" t="s">
        <v>20</v>
      </c>
      <c r="F189" s="16"/>
      <c r="G189" s="53">
        <f t="shared" si="16"/>
        <v>0</v>
      </c>
    </row>
    <row r="190" spans="1:7" x14ac:dyDescent="0.2">
      <c r="A190" s="16">
        <f t="shared" si="15"/>
        <v>8</v>
      </c>
      <c r="B190" s="16" t="s">
        <v>37</v>
      </c>
      <c r="C190" s="16" t="s">
        <v>41</v>
      </c>
      <c r="D190" s="16">
        <v>1</v>
      </c>
      <c r="E190" s="16" t="s">
        <v>20</v>
      </c>
      <c r="F190" s="16"/>
      <c r="G190" s="53">
        <f t="shared" si="16"/>
        <v>0</v>
      </c>
    </row>
    <row r="191" spans="1:7" x14ac:dyDescent="0.2">
      <c r="A191" s="16">
        <f t="shared" si="15"/>
        <v>9</v>
      </c>
      <c r="B191" s="26"/>
      <c r="C191" s="27" t="s">
        <v>207</v>
      </c>
      <c r="D191" s="16">
        <v>5</v>
      </c>
      <c r="E191" s="16" t="s">
        <v>20</v>
      </c>
      <c r="F191" s="16"/>
      <c r="G191" s="53">
        <f t="shared" si="16"/>
        <v>0</v>
      </c>
    </row>
    <row r="192" spans="1:7" ht="24" x14ac:dyDescent="0.2">
      <c r="A192" s="16"/>
      <c r="B192" s="65"/>
      <c r="C192" s="25" t="s">
        <v>153</v>
      </c>
      <c r="D192" s="16"/>
      <c r="E192" s="16"/>
      <c r="F192" s="16"/>
      <c r="G192" s="62"/>
    </row>
    <row r="193" spans="1:7" ht="15" x14ac:dyDescent="0.25">
      <c r="A193" s="51"/>
      <c r="B193" s="11"/>
      <c r="C193" s="43" t="s">
        <v>0</v>
      </c>
      <c r="D193" s="17"/>
      <c r="E193" s="17"/>
      <c r="F193" s="17"/>
      <c r="G193" s="73">
        <f>SUM(G183:G191)</f>
        <v>0</v>
      </c>
    </row>
    <row r="194" spans="1:7" x14ac:dyDescent="0.2">
      <c r="B194" s="1"/>
      <c r="C194" s="44" t="s">
        <v>15</v>
      </c>
      <c r="D194" s="12"/>
      <c r="E194" s="12"/>
      <c r="F194" s="12"/>
      <c r="G194" s="50">
        <f>0.21*G193</f>
        <v>0</v>
      </c>
    </row>
    <row r="195" spans="1:7" x14ac:dyDescent="0.2">
      <c r="B195"/>
      <c r="C195"/>
      <c r="D195"/>
      <c r="E195"/>
      <c r="F195"/>
      <c r="G195"/>
    </row>
    <row r="196" spans="1:7" ht="15.75" x14ac:dyDescent="0.25">
      <c r="B196"/>
      <c r="C196" s="5" t="s">
        <v>116</v>
      </c>
      <c r="D196"/>
      <c r="E196"/>
      <c r="F196"/>
      <c r="G196"/>
    </row>
    <row r="197" spans="1:7" x14ac:dyDescent="0.2">
      <c r="A197" s="14" t="s">
        <v>5</v>
      </c>
      <c r="B197" s="14" t="s">
        <v>6</v>
      </c>
      <c r="C197" s="39" t="s">
        <v>7</v>
      </c>
      <c r="D197" s="15" t="s">
        <v>117</v>
      </c>
      <c r="E197" s="14" t="s">
        <v>143</v>
      </c>
      <c r="F197" s="15" t="s">
        <v>9</v>
      </c>
      <c r="G197" s="52" t="s">
        <v>0</v>
      </c>
    </row>
    <row r="198" spans="1:7" ht="120" x14ac:dyDescent="0.2">
      <c r="A198" s="26">
        <f>ROW(A1)</f>
        <v>1</v>
      </c>
      <c r="B198" s="27"/>
      <c r="C198" s="64" t="s">
        <v>222</v>
      </c>
      <c r="D198" s="26">
        <v>5</v>
      </c>
      <c r="E198" s="26" t="s">
        <v>20</v>
      </c>
      <c r="F198" s="26"/>
      <c r="G198" s="53">
        <f t="shared" ref="G198:G199" si="17">F198*D198</f>
        <v>0</v>
      </c>
    </row>
    <row r="199" spans="1:7" x14ac:dyDescent="0.2">
      <c r="A199" s="26">
        <f>ROW(A3)</f>
        <v>3</v>
      </c>
      <c r="B199" s="47"/>
      <c r="C199" s="27" t="s">
        <v>206</v>
      </c>
      <c r="D199" s="26">
        <v>5</v>
      </c>
      <c r="E199" s="26" t="s">
        <v>20</v>
      </c>
      <c r="F199" s="26"/>
      <c r="G199" s="53">
        <f t="shared" si="17"/>
        <v>0</v>
      </c>
    </row>
    <row r="200" spans="1:7" ht="24" x14ac:dyDescent="0.2">
      <c r="A200" s="16"/>
      <c r="B200" s="65"/>
      <c r="C200" s="25" t="s">
        <v>154</v>
      </c>
      <c r="D200" s="16"/>
      <c r="E200" s="16"/>
      <c r="F200" s="16"/>
      <c r="G200" s="62"/>
    </row>
    <row r="201" spans="1:7" ht="15" x14ac:dyDescent="0.25">
      <c r="A201" s="51"/>
      <c r="B201" s="11"/>
      <c r="C201" s="43" t="s">
        <v>0</v>
      </c>
      <c r="D201" s="17"/>
      <c r="E201" s="17"/>
      <c r="F201" s="17"/>
      <c r="G201" s="73">
        <f>SUM(G198:G199)</f>
        <v>0</v>
      </c>
    </row>
    <row r="202" spans="1:7" x14ac:dyDescent="0.2">
      <c r="B202" s="1"/>
      <c r="C202" s="44" t="s">
        <v>15</v>
      </c>
      <c r="D202" s="12"/>
      <c r="E202" s="12"/>
      <c r="F202" s="12"/>
      <c r="G202" s="50">
        <f>0.21*G201</f>
        <v>0</v>
      </c>
    </row>
  </sheetData>
  <mergeCells count="1">
    <mergeCell ref="A2:G2"/>
  </mergeCells>
  <pageMargins left="0.38" right="0.4" top="0.984251969" bottom="0.984251969" header="0.4921259845" footer="0.4921259845"/>
  <pageSetup paperSize="9" orientation="landscape" horizontalDpi="4294967292" verticalDpi="300" r:id="rId1"/>
  <headerFooter alignWithMargins="0">
    <oddFooter>&amp;CStránka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Položkově</vt:lpstr>
    </vt:vector>
  </TitlesOfParts>
  <Company>XXX.s.r.o.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Kaisler</dc:creator>
  <cp:lastModifiedBy>Admin Tiproprojekt</cp:lastModifiedBy>
  <cp:lastPrinted>2023-11-11T09:29:22Z</cp:lastPrinted>
  <dcterms:created xsi:type="dcterms:W3CDTF">1998-09-16T08:22:29Z</dcterms:created>
  <dcterms:modified xsi:type="dcterms:W3CDTF">2023-11-13T15:18:35Z</dcterms:modified>
</cp:coreProperties>
</file>